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telligen.sharepoint.com/sites/federal/508Compliance/Shared Documents/QIN_QIO/"/>
    </mc:Choice>
  </mc:AlternateContent>
  <xr:revisionPtr revIDLastSave="55" documentId="13_ncr:1_{04C614E4-8180-461F-BF3C-CB22D1C18936}" xr6:coauthVersionLast="47" xr6:coauthVersionMax="47" xr10:uidLastSave="{072369EF-B562-4509-8CA1-B451DD5ACCDF}"/>
  <bookViews>
    <workbookView xWindow="-120" yWindow="-120" windowWidth="24240" windowHeight="13020" tabRatio="945" xr2:uid="{DD1A37C3-CA01-424C-8140-161729CA23A5}"/>
  </bookViews>
  <sheets>
    <sheet name="Introduction" sheetId="41" r:id="rId1"/>
    <sheet name="Instructions" sheetId="24" r:id="rId2"/>
    <sheet name="Definitions" sheetId="11" r:id="rId3"/>
    <sheet name="Jobs" sheetId="61" state="hidden" r:id="rId4"/>
    <sheet name="Template Audit Score" sheetId="43" r:id="rId5"/>
    <sheet name="Summary Data" sheetId="26" r:id="rId6"/>
    <sheet name="Action Plan" sheetId="42" r:id="rId7"/>
    <sheet name="Month_1" sheetId="28" r:id="rId8"/>
    <sheet name="Month_2" sheetId="45" r:id="rId9"/>
    <sheet name="Month_3" sheetId="46" r:id="rId10"/>
    <sheet name="Month_4" sheetId="47" r:id="rId11"/>
    <sheet name="Month_5" sheetId="48" r:id="rId12"/>
    <sheet name="Month_6" sheetId="49" r:id="rId13"/>
    <sheet name="Month_7" sheetId="50" r:id="rId14"/>
    <sheet name="Month_8" sheetId="51" r:id="rId15"/>
    <sheet name="Month_9" sheetId="52" r:id="rId16"/>
    <sheet name="Month_10" sheetId="53" r:id="rId17"/>
    <sheet name="Month_11" sheetId="54" r:id="rId18"/>
    <sheet name="Month_12" sheetId="55" r:id="rId19"/>
  </sheets>
  <definedNames>
    <definedName name="Months">'Summary Data'!$C$4:$N$4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6" l="1"/>
  <c r="A74" i="26" l="1"/>
  <c r="A56" i="26"/>
  <c r="S3" i="55"/>
  <c r="R3" i="55"/>
  <c r="Q3" i="55"/>
  <c r="P3" i="55"/>
  <c r="O3" i="55"/>
  <c r="N3" i="55"/>
  <c r="M3" i="55"/>
  <c r="L3" i="55"/>
  <c r="K3" i="55"/>
  <c r="J3" i="55"/>
  <c r="I3" i="55"/>
  <c r="H3" i="55"/>
  <c r="G3" i="55"/>
  <c r="F3" i="55"/>
  <c r="E3" i="55"/>
  <c r="S3" i="54"/>
  <c r="R3" i="54"/>
  <c r="Q3" i="54"/>
  <c r="P3" i="54"/>
  <c r="O3" i="54"/>
  <c r="N3" i="54"/>
  <c r="M3" i="54"/>
  <c r="L3" i="54"/>
  <c r="K3" i="54"/>
  <c r="J3" i="54"/>
  <c r="I3" i="54"/>
  <c r="H3" i="54"/>
  <c r="G3" i="54"/>
  <c r="F3" i="54"/>
  <c r="E3" i="54"/>
  <c r="S3" i="53"/>
  <c r="R3" i="53"/>
  <c r="Q3" i="53"/>
  <c r="P3" i="53"/>
  <c r="O3" i="53"/>
  <c r="N3" i="53"/>
  <c r="M3" i="53"/>
  <c r="L3" i="53"/>
  <c r="K3" i="53"/>
  <c r="J3" i="53"/>
  <c r="I3" i="53"/>
  <c r="H3" i="53"/>
  <c r="G3" i="53"/>
  <c r="F3" i="53"/>
  <c r="E3" i="53"/>
  <c r="S3" i="52"/>
  <c r="R3" i="52"/>
  <c r="Q3" i="52"/>
  <c r="P3" i="52"/>
  <c r="O3" i="52"/>
  <c r="N3" i="52"/>
  <c r="M3" i="52"/>
  <c r="L3" i="52"/>
  <c r="K3" i="52"/>
  <c r="J3" i="52"/>
  <c r="I3" i="52"/>
  <c r="H3" i="52"/>
  <c r="G3" i="52"/>
  <c r="F3" i="52"/>
  <c r="E3" i="52"/>
  <c r="S3" i="51"/>
  <c r="R3" i="51"/>
  <c r="Q3" i="51"/>
  <c r="P3" i="51"/>
  <c r="O3" i="51"/>
  <c r="N3" i="51"/>
  <c r="M3" i="51"/>
  <c r="L3" i="51"/>
  <c r="K3" i="51"/>
  <c r="J3" i="51"/>
  <c r="I3" i="51"/>
  <c r="H3" i="51"/>
  <c r="G3" i="51"/>
  <c r="F3" i="51"/>
  <c r="E3" i="51"/>
  <c r="S3" i="50"/>
  <c r="R3" i="50"/>
  <c r="Q3" i="50"/>
  <c r="P3" i="50"/>
  <c r="O3" i="50"/>
  <c r="N3" i="50"/>
  <c r="M3" i="50"/>
  <c r="L3" i="50"/>
  <c r="K3" i="50"/>
  <c r="J3" i="50"/>
  <c r="I3" i="50"/>
  <c r="H3" i="50"/>
  <c r="G3" i="50"/>
  <c r="F3" i="50"/>
  <c r="E3" i="50"/>
  <c r="S3" i="49"/>
  <c r="R3" i="49"/>
  <c r="Q3" i="49"/>
  <c r="P3" i="49"/>
  <c r="O3" i="49"/>
  <c r="N3" i="49"/>
  <c r="M3" i="49"/>
  <c r="L3" i="49"/>
  <c r="K3" i="49"/>
  <c r="J3" i="49"/>
  <c r="I3" i="49"/>
  <c r="H3" i="49"/>
  <c r="G3" i="49"/>
  <c r="F3" i="49"/>
  <c r="E3" i="49"/>
  <c r="S3" i="48"/>
  <c r="R3" i="48"/>
  <c r="Q3" i="48"/>
  <c r="P3" i="48"/>
  <c r="O3" i="48"/>
  <c r="N3" i="48"/>
  <c r="M3" i="48"/>
  <c r="L3" i="48"/>
  <c r="K3" i="48"/>
  <c r="J3" i="48"/>
  <c r="I3" i="48"/>
  <c r="H3" i="48"/>
  <c r="G3" i="48"/>
  <c r="F3" i="48"/>
  <c r="E3" i="48"/>
  <c r="S3" i="47"/>
  <c r="R3" i="47"/>
  <c r="Q3" i="47"/>
  <c r="P3" i="47"/>
  <c r="O3" i="47"/>
  <c r="N3" i="47"/>
  <c r="M3" i="47"/>
  <c r="L3" i="47"/>
  <c r="K3" i="47"/>
  <c r="J3" i="47"/>
  <c r="I3" i="47"/>
  <c r="H3" i="47"/>
  <c r="G3" i="47"/>
  <c r="F3" i="47"/>
  <c r="E3" i="47"/>
  <c r="S3" i="46"/>
  <c r="R3" i="46"/>
  <c r="Q3" i="46"/>
  <c r="P3" i="46"/>
  <c r="O3" i="46"/>
  <c r="N3" i="46"/>
  <c r="M3" i="46"/>
  <c r="L3" i="46"/>
  <c r="K3" i="46"/>
  <c r="J3" i="46"/>
  <c r="I3" i="46"/>
  <c r="H3" i="46"/>
  <c r="G3" i="46"/>
  <c r="F3" i="46"/>
  <c r="E3" i="46"/>
  <c r="S3" i="45"/>
  <c r="R3" i="45"/>
  <c r="Q3" i="45"/>
  <c r="P3" i="45"/>
  <c r="O3" i="45"/>
  <c r="N3" i="45"/>
  <c r="M3" i="45"/>
  <c r="L3" i="45"/>
  <c r="K3" i="45"/>
  <c r="J3" i="45"/>
  <c r="I3" i="45"/>
  <c r="H3" i="45"/>
  <c r="G3" i="45"/>
  <c r="F3" i="45"/>
  <c r="E3" i="45"/>
  <c r="S3" i="28"/>
  <c r="R3" i="28"/>
  <c r="Q3" i="28"/>
  <c r="P3" i="28"/>
  <c r="O3" i="28"/>
  <c r="N3" i="28"/>
  <c r="M3" i="28"/>
  <c r="L3" i="28"/>
  <c r="K3" i="28"/>
  <c r="J3" i="28"/>
  <c r="I3" i="28"/>
  <c r="H3" i="28"/>
  <c r="G3" i="28"/>
  <c r="F3" i="28"/>
  <c r="E3" i="28"/>
  <c r="C70" i="26"/>
  <c r="D70" i="26" s="1"/>
  <c r="E70" i="26" s="1"/>
  <c r="F70" i="26" s="1"/>
  <c r="G70" i="26" s="1"/>
  <c r="H70" i="26" s="1"/>
  <c r="I70" i="26" s="1"/>
  <c r="J70" i="26" s="1"/>
  <c r="K70" i="26" s="1"/>
  <c r="L70" i="26" s="1"/>
  <c r="M70" i="26" s="1"/>
  <c r="N70" i="26" s="1"/>
  <c r="C4" i="26"/>
  <c r="C48" i="26"/>
  <c r="D48" i="26" s="1"/>
  <c r="E48" i="26" s="1"/>
  <c r="F48" i="26" s="1"/>
  <c r="G48" i="26" s="1"/>
  <c r="H48" i="26" s="1"/>
  <c r="I48" i="26" s="1"/>
  <c r="J48" i="26" s="1"/>
  <c r="K48" i="26" s="1"/>
  <c r="L48" i="26" s="1"/>
  <c r="M48" i="26" s="1"/>
  <c r="N48" i="26" s="1"/>
  <c r="C49" i="26"/>
  <c r="D49" i="26"/>
  <c r="E49" i="26"/>
  <c r="F49" i="26"/>
  <c r="G49" i="26"/>
  <c r="H49" i="26"/>
  <c r="I49" i="26"/>
  <c r="J49" i="26"/>
  <c r="K49" i="26"/>
  <c r="L49" i="26"/>
  <c r="M49" i="26"/>
  <c r="N49" i="26"/>
  <c r="I71" i="26" a="1"/>
  <c r="G72" i="26" a="1"/>
  <c r="F71" i="26" a="1"/>
  <c r="J72" i="26" a="1"/>
  <c r="M72" i="26" a="1"/>
  <c r="H71" i="26" a="1"/>
  <c r="E72" i="26" a="1"/>
  <c r="N71" i="26" a="1"/>
  <c r="L71" i="26" a="1"/>
  <c r="G71" i="26" a="1"/>
  <c r="M71" i="26" a="1"/>
  <c r="F72" i="26" a="1"/>
  <c r="N72" i="26" a="1"/>
  <c r="K71" i="26" a="1"/>
  <c r="H72" i="26" a="1"/>
  <c r="D71" i="26" a="1"/>
  <c r="K72" i="26" a="1"/>
  <c r="D72" i="26" a="1"/>
  <c r="E71" i="26" a="1"/>
  <c r="I72" i="26" a="1"/>
  <c r="C71" i="26" a="1"/>
  <c r="L72" i="26" a="1"/>
  <c r="J71" i="26" a="1"/>
  <c r="C72" i="26" a="1"/>
  <c r="N72" i="26" l="1"/>
  <c r="N71" i="26"/>
  <c r="E72" i="26"/>
  <c r="M72" i="26"/>
  <c r="D72" i="26"/>
  <c r="L72" i="26"/>
  <c r="G72" i="26"/>
  <c r="C72" i="26"/>
  <c r="J72" i="26"/>
  <c r="F72" i="26"/>
  <c r="K72" i="26"/>
  <c r="I72" i="26"/>
  <c r="H72" i="26"/>
  <c r="C71" i="26"/>
  <c r="H71" i="26"/>
  <c r="K71" i="26"/>
  <c r="G71" i="26"/>
  <c r="F71" i="26"/>
  <c r="L71" i="26"/>
  <c r="J71" i="26"/>
  <c r="M71" i="26"/>
  <c r="I71" i="26"/>
  <c r="E71" i="26"/>
  <c r="D71" i="26"/>
  <c r="C73" i="26" l="1"/>
  <c r="D4" i="26" l="1"/>
  <c r="N12" i="26" l="1"/>
  <c r="X56" i="55"/>
  <c r="X55" i="55"/>
  <c r="X54" i="55"/>
  <c r="X53" i="55"/>
  <c r="W53" i="55"/>
  <c r="V53" i="55"/>
  <c r="U53" i="55"/>
  <c r="T53" i="55"/>
  <c r="X52" i="55"/>
  <c r="W52" i="55"/>
  <c r="V52" i="55"/>
  <c r="U52" i="55"/>
  <c r="T52" i="55"/>
  <c r="X51" i="55"/>
  <c r="W51" i="55"/>
  <c r="V51" i="55"/>
  <c r="U51" i="55"/>
  <c r="T51" i="55"/>
  <c r="X50" i="55"/>
  <c r="W50" i="55"/>
  <c r="V50" i="55"/>
  <c r="U50" i="55"/>
  <c r="T50" i="55"/>
  <c r="X49" i="55"/>
  <c r="W49" i="55"/>
  <c r="V49" i="55"/>
  <c r="U49" i="55"/>
  <c r="T49" i="55"/>
  <c r="X48" i="55"/>
  <c r="W48" i="55"/>
  <c r="V48" i="55"/>
  <c r="U48" i="55"/>
  <c r="T48" i="55"/>
  <c r="X47" i="55"/>
  <c r="W47" i="55"/>
  <c r="V47" i="55"/>
  <c r="U47" i="55"/>
  <c r="T47" i="55"/>
  <c r="X46" i="55"/>
  <c r="W46" i="55"/>
  <c r="V46" i="55"/>
  <c r="U46" i="55"/>
  <c r="T46" i="55"/>
  <c r="X45" i="55"/>
  <c r="W45" i="55"/>
  <c r="V45" i="55"/>
  <c r="U45" i="55"/>
  <c r="T45" i="55"/>
  <c r="X44" i="55"/>
  <c r="W44" i="55"/>
  <c r="V44" i="55"/>
  <c r="U44" i="55"/>
  <c r="T44" i="55"/>
  <c r="X43" i="55"/>
  <c r="W43" i="55"/>
  <c r="V43" i="55"/>
  <c r="U43" i="55"/>
  <c r="T43" i="55"/>
  <c r="X42" i="55"/>
  <c r="W42" i="55"/>
  <c r="V42" i="55"/>
  <c r="U42" i="55"/>
  <c r="T42" i="55"/>
  <c r="X41" i="55"/>
  <c r="W41" i="55"/>
  <c r="V41" i="55"/>
  <c r="U41" i="55"/>
  <c r="T41" i="55"/>
  <c r="X40" i="55"/>
  <c r="W40" i="55"/>
  <c r="V40" i="55"/>
  <c r="U40" i="55"/>
  <c r="T40" i="55"/>
  <c r="X39" i="55"/>
  <c r="W39" i="55"/>
  <c r="V39" i="55"/>
  <c r="U39" i="55"/>
  <c r="T39" i="55"/>
  <c r="X38" i="55"/>
  <c r="W38" i="55"/>
  <c r="V38" i="55"/>
  <c r="U38" i="55"/>
  <c r="T38" i="55"/>
  <c r="X37" i="55"/>
  <c r="W37" i="55"/>
  <c r="V37" i="55"/>
  <c r="U37" i="55"/>
  <c r="T37" i="55"/>
  <c r="X36" i="55"/>
  <c r="W36" i="55"/>
  <c r="V36" i="55"/>
  <c r="U36" i="55"/>
  <c r="T36" i="55"/>
  <c r="X35" i="55"/>
  <c r="W35" i="55"/>
  <c r="V35" i="55"/>
  <c r="U35" i="55"/>
  <c r="T35" i="55"/>
  <c r="X34" i="55"/>
  <c r="W34" i="55"/>
  <c r="V34" i="55"/>
  <c r="U34" i="55"/>
  <c r="T34" i="55"/>
  <c r="V33" i="55"/>
  <c r="T33" i="55"/>
  <c r="U33" i="55" s="1"/>
  <c r="X33" i="55" s="1"/>
  <c r="V32" i="55"/>
  <c r="W32" i="55" s="1"/>
  <c r="T32" i="55"/>
  <c r="V31" i="55"/>
  <c r="W31" i="55" s="1"/>
  <c r="T31" i="55"/>
  <c r="U31" i="55" s="1"/>
  <c r="X31" i="55" s="1"/>
  <c r="V30" i="55"/>
  <c r="T30" i="55"/>
  <c r="V29" i="55"/>
  <c r="W29" i="55" s="1"/>
  <c r="T29" i="55"/>
  <c r="V28" i="55"/>
  <c r="T28" i="55"/>
  <c r="W27" i="55"/>
  <c r="V27" i="55"/>
  <c r="U27" i="55"/>
  <c r="X27" i="55" s="1"/>
  <c r="T27" i="55"/>
  <c r="V26" i="55"/>
  <c r="T26" i="55"/>
  <c r="V25" i="55"/>
  <c r="W25" i="55" s="1"/>
  <c r="T25" i="55"/>
  <c r="V24" i="55"/>
  <c r="T24" i="55"/>
  <c r="V23" i="55"/>
  <c r="W23" i="55" s="1"/>
  <c r="T23" i="55"/>
  <c r="V22" i="55"/>
  <c r="T22" i="55"/>
  <c r="W21" i="55"/>
  <c r="V21" i="55"/>
  <c r="T21" i="55"/>
  <c r="U21" i="55" s="1"/>
  <c r="X21" i="55" s="1"/>
  <c r="V20" i="55"/>
  <c r="T20" i="55"/>
  <c r="V19" i="55"/>
  <c r="W19" i="55" s="1"/>
  <c r="T19" i="55"/>
  <c r="V18" i="55"/>
  <c r="T18" i="55"/>
  <c r="V17" i="55"/>
  <c r="T17" i="55"/>
  <c r="U17" i="55" s="1"/>
  <c r="X17" i="55" s="1"/>
  <c r="V16" i="55"/>
  <c r="T16" i="55"/>
  <c r="U16" i="55" s="1"/>
  <c r="X16" i="55" s="1"/>
  <c r="V15" i="55"/>
  <c r="T15" i="55"/>
  <c r="V14" i="55"/>
  <c r="W14" i="55" s="1"/>
  <c r="T14" i="55"/>
  <c r="V13" i="55"/>
  <c r="T13" i="55"/>
  <c r="V12" i="55"/>
  <c r="T12" i="55"/>
  <c r="U12" i="55" s="1"/>
  <c r="X12" i="55" s="1"/>
  <c r="V11" i="55"/>
  <c r="U11" i="55" s="1"/>
  <c r="X11" i="55" s="1"/>
  <c r="T11" i="55"/>
  <c r="V10" i="55"/>
  <c r="T10" i="55"/>
  <c r="U10" i="55" s="1"/>
  <c r="X10" i="55" s="1"/>
  <c r="V9" i="55"/>
  <c r="W9" i="55" s="1"/>
  <c r="T9" i="55"/>
  <c r="U9" i="55" s="1"/>
  <c r="X9" i="55" s="1"/>
  <c r="V8" i="55"/>
  <c r="W8" i="55" s="1"/>
  <c r="T8" i="55"/>
  <c r="U8" i="55" s="1"/>
  <c r="X8" i="55" s="1"/>
  <c r="V7" i="55"/>
  <c r="T7" i="55"/>
  <c r="V6" i="55"/>
  <c r="U6" i="55"/>
  <c r="X6" i="55" s="1"/>
  <c r="T6" i="55"/>
  <c r="W5" i="55"/>
  <c r="V5" i="55"/>
  <c r="U5" i="55"/>
  <c r="X5" i="55" s="1"/>
  <c r="T5" i="55"/>
  <c r="V4" i="55"/>
  <c r="W4" i="55" s="1"/>
  <c r="T4" i="55"/>
  <c r="U4" i="55" s="1"/>
  <c r="X56" i="54"/>
  <c r="X55" i="54"/>
  <c r="X54" i="54"/>
  <c r="X53" i="54"/>
  <c r="W53" i="54"/>
  <c r="V53" i="54"/>
  <c r="U53" i="54"/>
  <c r="T53" i="54"/>
  <c r="X52" i="54"/>
  <c r="W52" i="54"/>
  <c r="V52" i="54"/>
  <c r="U52" i="54"/>
  <c r="T52" i="54"/>
  <c r="X51" i="54"/>
  <c r="W51" i="54"/>
  <c r="V51" i="54"/>
  <c r="U51" i="54"/>
  <c r="T51" i="54"/>
  <c r="X50" i="54"/>
  <c r="W50" i="54"/>
  <c r="V50" i="54"/>
  <c r="U50" i="54"/>
  <c r="T50" i="54"/>
  <c r="X49" i="54"/>
  <c r="W49" i="54"/>
  <c r="V49" i="54"/>
  <c r="U49" i="54"/>
  <c r="T49" i="54"/>
  <c r="X48" i="54"/>
  <c r="W48" i="54"/>
  <c r="V48" i="54"/>
  <c r="U48" i="54"/>
  <c r="T48" i="54"/>
  <c r="X47" i="54"/>
  <c r="W47" i="54"/>
  <c r="V47" i="54"/>
  <c r="U47" i="54"/>
  <c r="T47" i="54"/>
  <c r="X46" i="54"/>
  <c r="W46" i="54"/>
  <c r="V46" i="54"/>
  <c r="U46" i="54"/>
  <c r="T46" i="54"/>
  <c r="X45" i="54"/>
  <c r="W45" i="54"/>
  <c r="V45" i="54"/>
  <c r="U45" i="54"/>
  <c r="T45" i="54"/>
  <c r="X44" i="54"/>
  <c r="W44" i="54"/>
  <c r="V44" i="54"/>
  <c r="U44" i="54"/>
  <c r="T44" i="54"/>
  <c r="X43" i="54"/>
  <c r="W43" i="54"/>
  <c r="V43" i="54"/>
  <c r="U43" i="54"/>
  <c r="T43" i="54"/>
  <c r="X42" i="54"/>
  <c r="W42" i="54"/>
  <c r="V42" i="54"/>
  <c r="U42" i="54"/>
  <c r="T42" i="54"/>
  <c r="X41" i="54"/>
  <c r="W41" i="54"/>
  <c r="V41" i="54"/>
  <c r="U41" i="54"/>
  <c r="T41" i="54"/>
  <c r="X40" i="54"/>
  <c r="W40" i="54"/>
  <c r="V40" i="54"/>
  <c r="U40" i="54"/>
  <c r="T40" i="54"/>
  <c r="X39" i="54"/>
  <c r="W39" i="54"/>
  <c r="V39" i="54"/>
  <c r="U39" i="54"/>
  <c r="T39" i="54"/>
  <c r="X38" i="54"/>
  <c r="W38" i="54"/>
  <c r="V38" i="54"/>
  <c r="U38" i="54"/>
  <c r="T38" i="54"/>
  <c r="X37" i="54"/>
  <c r="W37" i="54"/>
  <c r="V37" i="54"/>
  <c r="U37" i="54"/>
  <c r="T37" i="54"/>
  <c r="X36" i="54"/>
  <c r="W36" i="54"/>
  <c r="V36" i="54"/>
  <c r="U36" i="54"/>
  <c r="T36" i="54"/>
  <c r="X35" i="54"/>
  <c r="W35" i="54"/>
  <c r="V35" i="54"/>
  <c r="U35" i="54"/>
  <c r="T35" i="54"/>
  <c r="X34" i="54"/>
  <c r="W34" i="54"/>
  <c r="V34" i="54"/>
  <c r="U34" i="54"/>
  <c r="T34" i="54"/>
  <c r="X33" i="54"/>
  <c r="W33" i="54"/>
  <c r="V33" i="54"/>
  <c r="U33" i="54"/>
  <c r="T33" i="54"/>
  <c r="V32" i="54"/>
  <c r="T32" i="54"/>
  <c r="U32" i="54" s="1"/>
  <c r="X32" i="54" s="1"/>
  <c r="V31" i="54"/>
  <c r="T31" i="54"/>
  <c r="U31" i="54" s="1"/>
  <c r="X31" i="54" s="1"/>
  <c r="V30" i="54"/>
  <c r="T30" i="54"/>
  <c r="V29" i="54"/>
  <c r="W29" i="54" s="1"/>
  <c r="T29" i="54"/>
  <c r="V28" i="54"/>
  <c r="T28" i="54"/>
  <c r="V27" i="54"/>
  <c r="T27" i="54"/>
  <c r="V26" i="54"/>
  <c r="T26" i="54"/>
  <c r="V25" i="54"/>
  <c r="W25" i="54" s="1"/>
  <c r="T25" i="54"/>
  <c r="U25" i="54" s="1"/>
  <c r="X25" i="54" s="1"/>
  <c r="V24" i="54"/>
  <c r="T24" i="54"/>
  <c r="V23" i="54"/>
  <c r="T23" i="54"/>
  <c r="U23" i="54" s="1"/>
  <c r="X23" i="54" s="1"/>
  <c r="V22" i="54"/>
  <c r="T22" i="54"/>
  <c r="V21" i="54"/>
  <c r="T21" i="54"/>
  <c r="U21" i="54" s="1"/>
  <c r="X21" i="54" s="1"/>
  <c r="V20" i="54"/>
  <c r="T20" i="54"/>
  <c r="U20" i="54" s="1"/>
  <c r="X20" i="54" s="1"/>
  <c r="V19" i="54"/>
  <c r="T19" i="54"/>
  <c r="U19" i="54" s="1"/>
  <c r="X19" i="54" s="1"/>
  <c r="V18" i="54"/>
  <c r="T18" i="54"/>
  <c r="V17" i="54"/>
  <c r="T17" i="54"/>
  <c r="V16" i="54"/>
  <c r="W16" i="54" s="1"/>
  <c r="T16" i="54"/>
  <c r="V15" i="54"/>
  <c r="T15" i="54"/>
  <c r="V14" i="54"/>
  <c r="T14" i="54"/>
  <c r="U14" i="54" s="1"/>
  <c r="X14" i="54" s="1"/>
  <c r="V13" i="54"/>
  <c r="T13" i="54"/>
  <c r="V12" i="54"/>
  <c r="T12" i="54"/>
  <c r="V11" i="54"/>
  <c r="T11" i="54"/>
  <c r="U11" i="54" s="1"/>
  <c r="X11" i="54" s="1"/>
  <c r="V10" i="54"/>
  <c r="W10" i="54" s="1"/>
  <c r="T10" i="54"/>
  <c r="V9" i="54"/>
  <c r="W9" i="54" s="1"/>
  <c r="T9" i="54"/>
  <c r="U9" i="54" s="1"/>
  <c r="X9" i="54" s="1"/>
  <c r="V8" i="54"/>
  <c r="W8" i="54" s="1"/>
  <c r="T8" i="54"/>
  <c r="U8" i="54" s="1"/>
  <c r="X8" i="54" s="1"/>
  <c r="V7" i="54"/>
  <c r="W7" i="54" s="1"/>
  <c r="T7" i="54"/>
  <c r="V6" i="54"/>
  <c r="W6" i="54" s="1"/>
  <c r="T6" i="54"/>
  <c r="U6" i="54" s="1"/>
  <c r="X6" i="54" s="1"/>
  <c r="V5" i="54"/>
  <c r="T5" i="54"/>
  <c r="U5" i="54" s="1"/>
  <c r="X5" i="54" s="1"/>
  <c r="V4" i="54"/>
  <c r="W4" i="54" s="1"/>
  <c r="T4" i="54"/>
  <c r="U4" i="54" s="1"/>
  <c r="X56" i="53"/>
  <c r="X55" i="53"/>
  <c r="X54" i="53"/>
  <c r="X53" i="53"/>
  <c r="W53" i="53"/>
  <c r="V53" i="53"/>
  <c r="U53" i="53"/>
  <c r="T53" i="53"/>
  <c r="X52" i="53"/>
  <c r="W52" i="53"/>
  <c r="V52" i="53"/>
  <c r="U52" i="53"/>
  <c r="T52" i="53"/>
  <c r="X51" i="53"/>
  <c r="W51" i="53"/>
  <c r="V51" i="53"/>
  <c r="U51" i="53"/>
  <c r="T51" i="53"/>
  <c r="X50" i="53"/>
  <c r="W50" i="53"/>
  <c r="V50" i="53"/>
  <c r="U50" i="53"/>
  <c r="T50" i="53"/>
  <c r="X49" i="53"/>
  <c r="W49" i="53"/>
  <c r="V49" i="53"/>
  <c r="U49" i="53"/>
  <c r="T49" i="53"/>
  <c r="X48" i="53"/>
  <c r="W48" i="53"/>
  <c r="V48" i="53"/>
  <c r="U48" i="53"/>
  <c r="T48" i="53"/>
  <c r="X47" i="53"/>
  <c r="W47" i="53"/>
  <c r="V47" i="53"/>
  <c r="U47" i="53"/>
  <c r="T47" i="53"/>
  <c r="X46" i="53"/>
  <c r="W46" i="53"/>
  <c r="V46" i="53"/>
  <c r="U46" i="53"/>
  <c r="T46" i="53"/>
  <c r="X45" i="53"/>
  <c r="W45" i="53"/>
  <c r="V45" i="53"/>
  <c r="U45" i="53"/>
  <c r="T45" i="53"/>
  <c r="X44" i="53"/>
  <c r="W44" i="53"/>
  <c r="V44" i="53"/>
  <c r="U44" i="53"/>
  <c r="T44" i="53"/>
  <c r="X43" i="53"/>
  <c r="W43" i="53"/>
  <c r="V43" i="53"/>
  <c r="U43" i="53"/>
  <c r="T43" i="53"/>
  <c r="X42" i="53"/>
  <c r="W42" i="53"/>
  <c r="V42" i="53"/>
  <c r="U42" i="53"/>
  <c r="T42" i="53"/>
  <c r="X41" i="53"/>
  <c r="W41" i="53"/>
  <c r="V41" i="53"/>
  <c r="U41" i="53"/>
  <c r="T41" i="53"/>
  <c r="X40" i="53"/>
  <c r="W40" i="53"/>
  <c r="V40" i="53"/>
  <c r="U40" i="53"/>
  <c r="T40" i="53"/>
  <c r="X39" i="53"/>
  <c r="W39" i="53"/>
  <c r="V39" i="53"/>
  <c r="U39" i="53"/>
  <c r="T39" i="53"/>
  <c r="X38" i="53"/>
  <c r="W38" i="53"/>
  <c r="V38" i="53"/>
  <c r="U38" i="53"/>
  <c r="T38" i="53"/>
  <c r="X37" i="53"/>
  <c r="W37" i="53"/>
  <c r="V37" i="53"/>
  <c r="U37" i="53"/>
  <c r="T37" i="53"/>
  <c r="X36" i="53"/>
  <c r="W36" i="53"/>
  <c r="V36" i="53"/>
  <c r="U36" i="53"/>
  <c r="T36" i="53"/>
  <c r="X35" i="53"/>
  <c r="W35" i="53"/>
  <c r="V35" i="53"/>
  <c r="U35" i="53"/>
  <c r="T35" i="53"/>
  <c r="X34" i="53"/>
  <c r="W34" i="53"/>
  <c r="V34" i="53"/>
  <c r="U34" i="53"/>
  <c r="T34" i="53"/>
  <c r="V33" i="53"/>
  <c r="T33" i="53"/>
  <c r="U33" i="53" s="1"/>
  <c r="X33" i="53" s="1"/>
  <c r="V32" i="53"/>
  <c r="T32" i="53"/>
  <c r="V31" i="53"/>
  <c r="T31" i="53"/>
  <c r="U31" i="53" s="1"/>
  <c r="X31" i="53" s="1"/>
  <c r="V30" i="53"/>
  <c r="T30" i="53"/>
  <c r="V29" i="53"/>
  <c r="T29" i="53"/>
  <c r="V28" i="53"/>
  <c r="T28" i="53"/>
  <c r="V27" i="53"/>
  <c r="T27" i="53"/>
  <c r="U27" i="53" s="1"/>
  <c r="X27" i="53" s="1"/>
  <c r="V26" i="53"/>
  <c r="T26" i="53"/>
  <c r="V25" i="53"/>
  <c r="T25" i="53"/>
  <c r="V24" i="53"/>
  <c r="T24" i="53"/>
  <c r="V23" i="53"/>
  <c r="T23" i="53"/>
  <c r="U23" i="53" s="1"/>
  <c r="X23" i="53" s="1"/>
  <c r="V22" i="53"/>
  <c r="T22" i="53"/>
  <c r="V21" i="53"/>
  <c r="T21" i="53"/>
  <c r="V20" i="53"/>
  <c r="W20" i="53" s="1"/>
  <c r="T20" i="53"/>
  <c r="V19" i="53"/>
  <c r="T19" i="53"/>
  <c r="U19" i="53" s="1"/>
  <c r="X19" i="53" s="1"/>
  <c r="V18" i="53"/>
  <c r="T18" i="53"/>
  <c r="V17" i="53"/>
  <c r="T17" i="53"/>
  <c r="V16" i="53"/>
  <c r="W16" i="53" s="1"/>
  <c r="T16" i="53"/>
  <c r="V15" i="53"/>
  <c r="T15" i="53"/>
  <c r="V14" i="53"/>
  <c r="T14" i="53"/>
  <c r="V13" i="53"/>
  <c r="T13" i="53"/>
  <c r="U13" i="53" s="1"/>
  <c r="X13" i="53" s="1"/>
  <c r="V12" i="53"/>
  <c r="T12" i="53"/>
  <c r="U12" i="53" s="1"/>
  <c r="X12" i="53" s="1"/>
  <c r="V11" i="53"/>
  <c r="T11" i="53"/>
  <c r="U11" i="53" s="1"/>
  <c r="X11" i="53" s="1"/>
  <c r="V10" i="53"/>
  <c r="W10" i="53" s="1"/>
  <c r="T10" i="53"/>
  <c r="V9" i="53"/>
  <c r="W9" i="53" s="1"/>
  <c r="T9" i="53"/>
  <c r="U9" i="53" s="1"/>
  <c r="X9" i="53" s="1"/>
  <c r="V8" i="53"/>
  <c r="T8" i="53"/>
  <c r="U8" i="53" s="1"/>
  <c r="X8" i="53" s="1"/>
  <c r="V7" i="53"/>
  <c r="T7" i="53"/>
  <c r="V6" i="53"/>
  <c r="W6" i="53" s="1"/>
  <c r="T6" i="53"/>
  <c r="U6" i="53" s="1"/>
  <c r="X6" i="53" s="1"/>
  <c r="V5" i="53"/>
  <c r="T5" i="53"/>
  <c r="V4" i="53"/>
  <c r="W4" i="53" s="1"/>
  <c r="T4" i="53"/>
  <c r="U4" i="53" s="1"/>
  <c r="X56" i="52"/>
  <c r="X55" i="52"/>
  <c r="X54" i="52"/>
  <c r="X53" i="52"/>
  <c r="W53" i="52"/>
  <c r="V53" i="52"/>
  <c r="U53" i="52"/>
  <c r="T53" i="52"/>
  <c r="X52" i="52"/>
  <c r="W52" i="52"/>
  <c r="V52" i="52"/>
  <c r="U52" i="52"/>
  <c r="T52" i="52"/>
  <c r="X51" i="52"/>
  <c r="W51" i="52"/>
  <c r="V51" i="52"/>
  <c r="U51" i="52"/>
  <c r="T51" i="52"/>
  <c r="X50" i="52"/>
  <c r="W50" i="52"/>
  <c r="V50" i="52"/>
  <c r="U50" i="52"/>
  <c r="T50" i="52"/>
  <c r="X49" i="52"/>
  <c r="W49" i="52"/>
  <c r="V49" i="52"/>
  <c r="U49" i="52"/>
  <c r="T49" i="52"/>
  <c r="X48" i="52"/>
  <c r="W48" i="52"/>
  <c r="V48" i="52"/>
  <c r="U48" i="52"/>
  <c r="T48" i="52"/>
  <c r="X47" i="52"/>
  <c r="W47" i="52"/>
  <c r="V47" i="52"/>
  <c r="U47" i="52"/>
  <c r="T47" i="52"/>
  <c r="X46" i="52"/>
  <c r="W46" i="52"/>
  <c r="V46" i="52"/>
  <c r="U46" i="52"/>
  <c r="T46" i="52"/>
  <c r="X45" i="52"/>
  <c r="W45" i="52"/>
  <c r="V45" i="52"/>
  <c r="U45" i="52"/>
  <c r="T45" i="52"/>
  <c r="X44" i="52"/>
  <c r="W44" i="52"/>
  <c r="V44" i="52"/>
  <c r="U44" i="52"/>
  <c r="T44" i="52"/>
  <c r="X43" i="52"/>
  <c r="W43" i="52"/>
  <c r="V43" i="52"/>
  <c r="U43" i="52"/>
  <c r="T43" i="52"/>
  <c r="X42" i="52"/>
  <c r="W42" i="52"/>
  <c r="V42" i="52"/>
  <c r="U42" i="52"/>
  <c r="T42" i="52"/>
  <c r="X41" i="52"/>
  <c r="W41" i="52"/>
  <c r="V41" i="52"/>
  <c r="U41" i="52"/>
  <c r="T41" i="52"/>
  <c r="X40" i="52"/>
  <c r="W40" i="52"/>
  <c r="V40" i="52"/>
  <c r="U40" i="52"/>
  <c r="T40" i="52"/>
  <c r="X39" i="52"/>
  <c r="W39" i="52"/>
  <c r="V39" i="52"/>
  <c r="U39" i="52"/>
  <c r="T39" i="52"/>
  <c r="X38" i="52"/>
  <c r="W38" i="52"/>
  <c r="V38" i="52"/>
  <c r="U38" i="52"/>
  <c r="T38" i="52"/>
  <c r="X37" i="52"/>
  <c r="W37" i="52"/>
  <c r="V37" i="52"/>
  <c r="U37" i="52"/>
  <c r="T37" i="52"/>
  <c r="X36" i="52"/>
  <c r="W36" i="52"/>
  <c r="V36" i="52"/>
  <c r="U36" i="52"/>
  <c r="T36" i="52"/>
  <c r="X35" i="52"/>
  <c r="W35" i="52"/>
  <c r="V35" i="52"/>
  <c r="U35" i="52"/>
  <c r="T35" i="52"/>
  <c r="X34" i="52"/>
  <c r="W34" i="52"/>
  <c r="V34" i="52"/>
  <c r="U34" i="52"/>
  <c r="T34" i="52"/>
  <c r="X33" i="52"/>
  <c r="W33" i="52"/>
  <c r="V33" i="52"/>
  <c r="U33" i="52"/>
  <c r="T33" i="52"/>
  <c r="V32" i="52"/>
  <c r="T32" i="52"/>
  <c r="U32" i="52" s="1"/>
  <c r="X32" i="52" s="1"/>
  <c r="V31" i="52"/>
  <c r="T31" i="52"/>
  <c r="V30" i="52"/>
  <c r="T30" i="52"/>
  <c r="V29" i="52"/>
  <c r="T29" i="52"/>
  <c r="V28" i="52"/>
  <c r="T28" i="52"/>
  <c r="V27" i="52"/>
  <c r="T27" i="52"/>
  <c r="V26" i="52"/>
  <c r="T26" i="52"/>
  <c r="V25" i="52"/>
  <c r="T25" i="52"/>
  <c r="V24" i="52"/>
  <c r="T24" i="52"/>
  <c r="U24" i="52" s="1"/>
  <c r="X24" i="52" s="1"/>
  <c r="V23" i="52"/>
  <c r="T23" i="52"/>
  <c r="V22" i="52"/>
  <c r="T22" i="52"/>
  <c r="W22" i="52" s="1"/>
  <c r="V21" i="52"/>
  <c r="T21" i="52"/>
  <c r="V20" i="52"/>
  <c r="T20" i="52"/>
  <c r="V19" i="52"/>
  <c r="T19" i="52"/>
  <c r="V18" i="52"/>
  <c r="T18" i="52"/>
  <c r="V17" i="52"/>
  <c r="T17" i="52"/>
  <c r="V16" i="52"/>
  <c r="T16" i="52"/>
  <c r="V15" i="52"/>
  <c r="T15" i="52"/>
  <c r="V14" i="52"/>
  <c r="T14" i="52"/>
  <c r="V13" i="52"/>
  <c r="T13" i="52"/>
  <c r="W13" i="52" s="1"/>
  <c r="V12" i="52"/>
  <c r="T12" i="52"/>
  <c r="V11" i="52"/>
  <c r="T11" i="52"/>
  <c r="V10" i="52"/>
  <c r="T10" i="52"/>
  <c r="V9" i="52"/>
  <c r="T9" i="52"/>
  <c r="U9" i="52" s="1"/>
  <c r="X9" i="52" s="1"/>
  <c r="V8" i="52"/>
  <c r="T8" i="52"/>
  <c r="V7" i="52"/>
  <c r="T7" i="52"/>
  <c r="U7" i="52" s="1"/>
  <c r="X7" i="52" s="1"/>
  <c r="V6" i="52"/>
  <c r="U6" i="52"/>
  <c r="X6" i="52" s="1"/>
  <c r="T6" i="52"/>
  <c r="V5" i="52"/>
  <c r="W5" i="52" s="1"/>
  <c r="T5" i="52"/>
  <c r="V4" i="52"/>
  <c r="W4" i="52" s="1"/>
  <c r="T4" i="52"/>
  <c r="U4" i="52" s="1"/>
  <c r="X56" i="51"/>
  <c r="X55" i="51"/>
  <c r="X54" i="51"/>
  <c r="X53" i="51"/>
  <c r="W53" i="51"/>
  <c r="V53" i="51"/>
  <c r="U53" i="51"/>
  <c r="T53" i="51"/>
  <c r="X52" i="51"/>
  <c r="W52" i="51"/>
  <c r="V52" i="51"/>
  <c r="U52" i="51"/>
  <c r="T52" i="51"/>
  <c r="X51" i="51"/>
  <c r="W51" i="51"/>
  <c r="V51" i="51"/>
  <c r="U51" i="51"/>
  <c r="T51" i="51"/>
  <c r="X50" i="51"/>
  <c r="W50" i="51"/>
  <c r="V50" i="51"/>
  <c r="U50" i="51"/>
  <c r="T50" i="51"/>
  <c r="X49" i="51"/>
  <c r="W49" i="51"/>
  <c r="V49" i="51"/>
  <c r="U49" i="51"/>
  <c r="T49" i="51"/>
  <c r="X48" i="51"/>
  <c r="W48" i="51"/>
  <c r="V48" i="51"/>
  <c r="U48" i="51"/>
  <c r="T48" i="51"/>
  <c r="X47" i="51"/>
  <c r="W47" i="51"/>
  <c r="V47" i="51"/>
  <c r="U47" i="51"/>
  <c r="T47" i="51"/>
  <c r="X46" i="51"/>
  <c r="W46" i="51"/>
  <c r="V46" i="51"/>
  <c r="U46" i="51"/>
  <c r="T46" i="51"/>
  <c r="X45" i="51"/>
  <c r="W45" i="51"/>
  <c r="V45" i="51"/>
  <c r="U45" i="51"/>
  <c r="T45" i="51"/>
  <c r="X44" i="51"/>
  <c r="W44" i="51"/>
  <c r="V44" i="51"/>
  <c r="U44" i="51"/>
  <c r="T44" i="51"/>
  <c r="X43" i="51"/>
  <c r="W43" i="51"/>
  <c r="V43" i="51"/>
  <c r="U43" i="51"/>
  <c r="T43" i="51"/>
  <c r="X42" i="51"/>
  <c r="W42" i="51"/>
  <c r="V42" i="51"/>
  <c r="U42" i="51"/>
  <c r="T42" i="51"/>
  <c r="X41" i="51"/>
  <c r="W41" i="51"/>
  <c r="V41" i="51"/>
  <c r="U41" i="51"/>
  <c r="T41" i="51"/>
  <c r="X40" i="51"/>
  <c r="W40" i="51"/>
  <c r="V40" i="51"/>
  <c r="U40" i="51"/>
  <c r="T40" i="51"/>
  <c r="X39" i="51"/>
  <c r="W39" i="51"/>
  <c r="V39" i="51"/>
  <c r="U39" i="51"/>
  <c r="T39" i="51"/>
  <c r="X38" i="51"/>
  <c r="W38" i="51"/>
  <c r="V38" i="51"/>
  <c r="U38" i="51"/>
  <c r="T38" i="51"/>
  <c r="X37" i="51"/>
  <c r="W37" i="51"/>
  <c r="V37" i="51"/>
  <c r="U37" i="51"/>
  <c r="T37" i="51"/>
  <c r="X36" i="51"/>
  <c r="W36" i="51"/>
  <c r="V36" i="51"/>
  <c r="U36" i="51"/>
  <c r="T36" i="51"/>
  <c r="X35" i="51"/>
  <c r="W35" i="51"/>
  <c r="V35" i="51"/>
  <c r="U35" i="51"/>
  <c r="T35" i="51"/>
  <c r="X34" i="51"/>
  <c r="W34" i="51"/>
  <c r="V34" i="51"/>
  <c r="U34" i="51"/>
  <c r="T34" i="51"/>
  <c r="V33" i="51"/>
  <c r="T33" i="51"/>
  <c r="U33" i="51" s="1"/>
  <c r="X33" i="51" s="1"/>
  <c r="V32" i="51"/>
  <c r="T32" i="51"/>
  <c r="V31" i="51"/>
  <c r="T31" i="51"/>
  <c r="V30" i="51"/>
  <c r="T30" i="51"/>
  <c r="V29" i="51"/>
  <c r="T29" i="51"/>
  <c r="U29" i="51" s="1"/>
  <c r="X29" i="51" s="1"/>
  <c r="V28" i="51"/>
  <c r="T28" i="51"/>
  <c r="V27" i="51"/>
  <c r="T27" i="51"/>
  <c r="V26" i="51"/>
  <c r="T26" i="51"/>
  <c r="V25" i="51"/>
  <c r="T25" i="51"/>
  <c r="V24" i="51"/>
  <c r="T24" i="51"/>
  <c r="V23" i="51"/>
  <c r="T23" i="51"/>
  <c r="V22" i="51"/>
  <c r="T22" i="51"/>
  <c r="U22" i="51" s="1"/>
  <c r="X22" i="51" s="1"/>
  <c r="V21" i="51"/>
  <c r="T21" i="51"/>
  <c r="V20" i="51"/>
  <c r="T20" i="51"/>
  <c r="V19" i="51"/>
  <c r="T19" i="51"/>
  <c r="V18" i="51"/>
  <c r="T18" i="51"/>
  <c r="U18" i="51" s="1"/>
  <c r="X18" i="51" s="1"/>
  <c r="V17" i="51"/>
  <c r="T17" i="51"/>
  <c r="V16" i="51"/>
  <c r="T16" i="51"/>
  <c r="V15" i="51"/>
  <c r="T15" i="51"/>
  <c r="V14" i="51"/>
  <c r="T14" i="51"/>
  <c r="W14" i="51" s="1"/>
  <c r="V13" i="51"/>
  <c r="T13" i="51"/>
  <c r="U13" i="51" s="1"/>
  <c r="X13" i="51" s="1"/>
  <c r="V12" i="51"/>
  <c r="T12" i="51"/>
  <c r="V11" i="51"/>
  <c r="T11" i="51"/>
  <c r="V10" i="51"/>
  <c r="T10" i="51"/>
  <c r="U10" i="51" s="1"/>
  <c r="X10" i="51" s="1"/>
  <c r="V9" i="51"/>
  <c r="T9" i="51"/>
  <c r="U9" i="51" s="1"/>
  <c r="X9" i="51" s="1"/>
  <c r="V8" i="51"/>
  <c r="T8" i="51"/>
  <c r="V7" i="51"/>
  <c r="T7" i="51"/>
  <c r="V6" i="51"/>
  <c r="U6" i="51"/>
  <c r="X6" i="51" s="1"/>
  <c r="T6" i="51"/>
  <c r="V5" i="51"/>
  <c r="T5" i="51"/>
  <c r="U5" i="51" s="1"/>
  <c r="X5" i="51" s="1"/>
  <c r="V4" i="51"/>
  <c r="W4" i="51" s="1"/>
  <c r="T4" i="51"/>
  <c r="X56" i="50"/>
  <c r="X55" i="50"/>
  <c r="X54" i="50"/>
  <c r="X53" i="50"/>
  <c r="W53" i="50"/>
  <c r="V53" i="50"/>
  <c r="U53" i="50"/>
  <c r="T53" i="50"/>
  <c r="X52" i="50"/>
  <c r="W52" i="50"/>
  <c r="V52" i="50"/>
  <c r="U52" i="50"/>
  <c r="T52" i="50"/>
  <c r="X51" i="50"/>
  <c r="W51" i="50"/>
  <c r="V51" i="50"/>
  <c r="U51" i="50"/>
  <c r="T51" i="50"/>
  <c r="X50" i="50"/>
  <c r="W50" i="50"/>
  <c r="V50" i="50"/>
  <c r="U50" i="50"/>
  <c r="T50" i="50"/>
  <c r="X49" i="50"/>
  <c r="W49" i="50"/>
  <c r="V49" i="50"/>
  <c r="U49" i="50"/>
  <c r="T49" i="50"/>
  <c r="X48" i="50"/>
  <c r="W48" i="50"/>
  <c r="V48" i="50"/>
  <c r="U48" i="50"/>
  <c r="T48" i="50"/>
  <c r="X47" i="50"/>
  <c r="W47" i="50"/>
  <c r="V47" i="50"/>
  <c r="U47" i="50"/>
  <c r="T47" i="50"/>
  <c r="X46" i="50"/>
  <c r="W46" i="50"/>
  <c r="V46" i="50"/>
  <c r="U46" i="50"/>
  <c r="T46" i="50"/>
  <c r="X45" i="50"/>
  <c r="W45" i="50"/>
  <c r="V45" i="50"/>
  <c r="U45" i="50"/>
  <c r="T45" i="50"/>
  <c r="X44" i="50"/>
  <c r="W44" i="50"/>
  <c r="V44" i="50"/>
  <c r="U44" i="50"/>
  <c r="T44" i="50"/>
  <c r="X43" i="50"/>
  <c r="W43" i="50"/>
  <c r="V43" i="50"/>
  <c r="U43" i="50"/>
  <c r="T43" i="50"/>
  <c r="X42" i="50"/>
  <c r="W42" i="50"/>
  <c r="V42" i="50"/>
  <c r="U42" i="50"/>
  <c r="T42" i="50"/>
  <c r="X41" i="50"/>
  <c r="W41" i="50"/>
  <c r="V41" i="50"/>
  <c r="U41" i="50"/>
  <c r="T41" i="50"/>
  <c r="X40" i="50"/>
  <c r="W40" i="50"/>
  <c r="V40" i="50"/>
  <c r="U40" i="50"/>
  <c r="T40" i="50"/>
  <c r="V39" i="50"/>
  <c r="W39" i="50" s="1"/>
  <c r="T39" i="50"/>
  <c r="U39" i="50" s="1"/>
  <c r="X39" i="50" s="1"/>
  <c r="V38" i="50"/>
  <c r="W38" i="50" s="1"/>
  <c r="T38" i="50"/>
  <c r="U38" i="50" s="1"/>
  <c r="X38" i="50" s="1"/>
  <c r="V37" i="50"/>
  <c r="W37" i="50" s="1"/>
  <c r="T37" i="50"/>
  <c r="U37" i="50" s="1"/>
  <c r="X37" i="50" s="1"/>
  <c r="V36" i="50"/>
  <c r="W36" i="50" s="1"/>
  <c r="T36" i="50"/>
  <c r="U36" i="50" s="1"/>
  <c r="X36" i="50" s="1"/>
  <c r="V35" i="50"/>
  <c r="W35" i="50" s="1"/>
  <c r="U35" i="50"/>
  <c r="X35" i="50" s="1"/>
  <c r="T35" i="50"/>
  <c r="V34" i="50"/>
  <c r="W34" i="50" s="1"/>
  <c r="T34" i="50"/>
  <c r="V33" i="50"/>
  <c r="W33" i="50" s="1"/>
  <c r="T33" i="50"/>
  <c r="U33" i="50" s="1"/>
  <c r="X33" i="50" s="1"/>
  <c r="V32" i="50"/>
  <c r="T32" i="50"/>
  <c r="V31" i="50"/>
  <c r="T31" i="50"/>
  <c r="V30" i="50"/>
  <c r="T30" i="50"/>
  <c r="U30" i="50" s="1"/>
  <c r="X30" i="50" s="1"/>
  <c r="V29" i="50"/>
  <c r="T29" i="50"/>
  <c r="V28" i="50"/>
  <c r="T28" i="50"/>
  <c r="V27" i="50"/>
  <c r="W27" i="50" s="1"/>
  <c r="T27" i="50"/>
  <c r="V26" i="50"/>
  <c r="T26" i="50"/>
  <c r="V25" i="50"/>
  <c r="T25" i="50"/>
  <c r="V24" i="50"/>
  <c r="T24" i="50"/>
  <c r="V23" i="50"/>
  <c r="T23" i="50"/>
  <c r="V22" i="50"/>
  <c r="W22" i="50" s="1"/>
  <c r="T22" i="50"/>
  <c r="V21" i="50"/>
  <c r="T21" i="50"/>
  <c r="V20" i="50"/>
  <c r="T20" i="50"/>
  <c r="V19" i="50"/>
  <c r="W19" i="50" s="1"/>
  <c r="T19" i="50"/>
  <c r="U19" i="50" s="1"/>
  <c r="X19" i="50" s="1"/>
  <c r="V18" i="50"/>
  <c r="T18" i="50"/>
  <c r="V17" i="50"/>
  <c r="T17" i="50"/>
  <c r="U17" i="50" s="1"/>
  <c r="X17" i="50" s="1"/>
  <c r="V16" i="50"/>
  <c r="W16" i="50" s="1"/>
  <c r="T16" i="50"/>
  <c r="V15" i="50"/>
  <c r="T15" i="50"/>
  <c r="U15" i="50" s="1"/>
  <c r="X15" i="50" s="1"/>
  <c r="V14" i="50"/>
  <c r="W14" i="50" s="1"/>
  <c r="T14" i="50"/>
  <c r="V13" i="50"/>
  <c r="T13" i="50"/>
  <c r="U13" i="50" s="1"/>
  <c r="X13" i="50" s="1"/>
  <c r="V12" i="50"/>
  <c r="T12" i="50"/>
  <c r="V11" i="50"/>
  <c r="T11" i="50"/>
  <c r="V10" i="50"/>
  <c r="T10" i="50"/>
  <c r="V9" i="50"/>
  <c r="T9" i="50"/>
  <c r="U9" i="50" s="1"/>
  <c r="X9" i="50" s="1"/>
  <c r="V8" i="50"/>
  <c r="T8" i="50"/>
  <c r="V7" i="50"/>
  <c r="T7" i="50"/>
  <c r="U7" i="50" s="1"/>
  <c r="X7" i="50" s="1"/>
  <c r="V6" i="50"/>
  <c r="T6" i="50"/>
  <c r="V5" i="50"/>
  <c r="T5" i="50"/>
  <c r="U5" i="50" s="1"/>
  <c r="X5" i="50" s="1"/>
  <c r="V4" i="50"/>
  <c r="W4" i="50" s="1"/>
  <c r="T4" i="50"/>
  <c r="U4" i="50" s="1"/>
  <c r="X56" i="49"/>
  <c r="X55" i="49"/>
  <c r="X54" i="49"/>
  <c r="X53" i="49"/>
  <c r="W53" i="49"/>
  <c r="V53" i="49"/>
  <c r="U53" i="49"/>
  <c r="T53" i="49"/>
  <c r="X52" i="49"/>
  <c r="W52" i="49"/>
  <c r="V52" i="49"/>
  <c r="U52" i="49"/>
  <c r="T52" i="49"/>
  <c r="X51" i="49"/>
  <c r="W51" i="49"/>
  <c r="V51" i="49"/>
  <c r="U51" i="49"/>
  <c r="T51" i="49"/>
  <c r="X50" i="49"/>
  <c r="W50" i="49"/>
  <c r="V50" i="49"/>
  <c r="U50" i="49"/>
  <c r="T50" i="49"/>
  <c r="X49" i="49"/>
  <c r="W49" i="49"/>
  <c r="V49" i="49"/>
  <c r="U49" i="49"/>
  <c r="T49" i="49"/>
  <c r="X48" i="49"/>
  <c r="W48" i="49"/>
  <c r="V48" i="49"/>
  <c r="U48" i="49"/>
  <c r="T48" i="49"/>
  <c r="X47" i="49"/>
  <c r="W47" i="49"/>
  <c r="V47" i="49"/>
  <c r="U47" i="49"/>
  <c r="T47" i="49"/>
  <c r="X46" i="49"/>
  <c r="W46" i="49"/>
  <c r="V46" i="49"/>
  <c r="U46" i="49"/>
  <c r="T46" i="49"/>
  <c r="X45" i="49"/>
  <c r="W45" i="49"/>
  <c r="V45" i="49"/>
  <c r="U45" i="49"/>
  <c r="T45" i="49"/>
  <c r="X44" i="49"/>
  <c r="W44" i="49"/>
  <c r="V44" i="49"/>
  <c r="U44" i="49"/>
  <c r="T44" i="49"/>
  <c r="X43" i="49"/>
  <c r="W43" i="49"/>
  <c r="V43" i="49"/>
  <c r="U43" i="49"/>
  <c r="T43" i="49"/>
  <c r="X42" i="49"/>
  <c r="W42" i="49"/>
  <c r="V42" i="49"/>
  <c r="U42" i="49"/>
  <c r="T42" i="49"/>
  <c r="X41" i="49"/>
  <c r="W41" i="49"/>
  <c r="V41" i="49"/>
  <c r="U41" i="49"/>
  <c r="T41" i="49"/>
  <c r="X40" i="49"/>
  <c r="W40" i="49"/>
  <c r="V40" i="49"/>
  <c r="U40" i="49"/>
  <c r="T40" i="49"/>
  <c r="X39" i="49"/>
  <c r="W39" i="49"/>
  <c r="V39" i="49"/>
  <c r="U39" i="49"/>
  <c r="T39" i="49"/>
  <c r="X38" i="49"/>
  <c r="W38" i="49"/>
  <c r="V38" i="49"/>
  <c r="U38" i="49"/>
  <c r="T38" i="49"/>
  <c r="X37" i="49"/>
  <c r="W37" i="49"/>
  <c r="V37" i="49"/>
  <c r="U37" i="49"/>
  <c r="T37" i="49"/>
  <c r="X36" i="49"/>
  <c r="W36" i="49"/>
  <c r="V36" i="49"/>
  <c r="U36" i="49"/>
  <c r="T36" i="49"/>
  <c r="X35" i="49"/>
  <c r="W35" i="49"/>
  <c r="V35" i="49"/>
  <c r="U35" i="49"/>
  <c r="T35" i="49"/>
  <c r="X34" i="49"/>
  <c r="W34" i="49"/>
  <c r="V34" i="49"/>
  <c r="U34" i="49"/>
  <c r="T34" i="49"/>
  <c r="X33" i="49"/>
  <c r="W33" i="49"/>
  <c r="V33" i="49"/>
  <c r="U33" i="49"/>
  <c r="T33" i="49"/>
  <c r="V32" i="49"/>
  <c r="W32" i="49" s="1"/>
  <c r="T32" i="49"/>
  <c r="V31" i="49"/>
  <c r="T31" i="49"/>
  <c r="V30" i="49"/>
  <c r="T30" i="49"/>
  <c r="U30" i="49" s="1"/>
  <c r="X30" i="49" s="1"/>
  <c r="V29" i="49"/>
  <c r="W29" i="49" s="1"/>
  <c r="T29" i="49"/>
  <c r="V28" i="49"/>
  <c r="T28" i="49"/>
  <c r="V27" i="49"/>
  <c r="T27" i="49"/>
  <c r="V26" i="49"/>
  <c r="T26" i="49"/>
  <c r="V25" i="49"/>
  <c r="T25" i="49"/>
  <c r="U25" i="49" s="1"/>
  <c r="X25" i="49" s="1"/>
  <c r="V24" i="49"/>
  <c r="T24" i="49"/>
  <c r="V23" i="49"/>
  <c r="W23" i="49" s="1"/>
  <c r="T23" i="49"/>
  <c r="V22" i="49"/>
  <c r="T22" i="49"/>
  <c r="V21" i="49"/>
  <c r="T21" i="49"/>
  <c r="U21" i="49" s="1"/>
  <c r="X21" i="49" s="1"/>
  <c r="V20" i="49"/>
  <c r="T20" i="49"/>
  <c r="U20" i="49" s="1"/>
  <c r="X20" i="49" s="1"/>
  <c r="V19" i="49"/>
  <c r="W19" i="49" s="1"/>
  <c r="T19" i="49"/>
  <c r="V18" i="49"/>
  <c r="T18" i="49"/>
  <c r="W18" i="49" s="1"/>
  <c r="V17" i="49"/>
  <c r="T17" i="49"/>
  <c r="U17" i="49" s="1"/>
  <c r="X17" i="49" s="1"/>
  <c r="V16" i="49"/>
  <c r="T16" i="49"/>
  <c r="U16" i="49" s="1"/>
  <c r="X16" i="49" s="1"/>
  <c r="V15" i="49"/>
  <c r="T15" i="49"/>
  <c r="V14" i="49"/>
  <c r="T14" i="49"/>
  <c r="V13" i="49"/>
  <c r="W13" i="49" s="1"/>
  <c r="U13" i="49"/>
  <c r="X13" i="49" s="1"/>
  <c r="T13" i="49"/>
  <c r="V12" i="49"/>
  <c r="T12" i="49"/>
  <c r="V11" i="49"/>
  <c r="U11" i="49"/>
  <c r="X11" i="49" s="1"/>
  <c r="T11" i="49"/>
  <c r="V10" i="49"/>
  <c r="W10" i="49" s="1"/>
  <c r="T10" i="49"/>
  <c r="U10" i="49" s="1"/>
  <c r="X10" i="49" s="1"/>
  <c r="V9" i="49"/>
  <c r="W9" i="49" s="1"/>
  <c r="T9" i="49"/>
  <c r="V8" i="49"/>
  <c r="W8" i="49" s="1"/>
  <c r="T8" i="49"/>
  <c r="U8" i="49" s="1"/>
  <c r="X8" i="49" s="1"/>
  <c r="V7" i="49"/>
  <c r="T7" i="49"/>
  <c r="U7" i="49" s="1"/>
  <c r="X7" i="49" s="1"/>
  <c r="V6" i="49"/>
  <c r="W6" i="49" s="1"/>
  <c r="T6" i="49"/>
  <c r="U6" i="49" s="1"/>
  <c r="X6" i="49" s="1"/>
  <c r="V5" i="49"/>
  <c r="T5" i="49"/>
  <c r="W5" i="49" s="1"/>
  <c r="V4" i="49"/>
  <c r="W4" i="49" s="1"/>
  <c r="T4" i="49"/>
  <c r="X56" i="48"/>
  <c r="X55" i="48"/>
  <c r="X54" i="48"/>
  <c r="X53" i="48"/>
  <c r="W53" i="48"/>
  <c r="V53" i="48"/>
  <c r="U53" i="48"/>
  <c r="T53" i="48"/>
  <c r="X52" i="48"/>
  <c r="W52" i="48"/>
  <c r="V52" i="48"/>
  <c r="U52" i="48"/>
  <c r="T52" i="48"/>
  <c r="X51" i="48"/>
  <c r="W51" i="48"/>
  <c r="V51" i="48"/>
  <c r="U51" i="48"/>
  <c r="T51" i="48"/>
  <c r="X50" i="48"/>
  <c r="W50" i="48"/>
  <c r="V50" i="48"/>
  <c r="U50" i="48"/>
  <c r="T50" i="48"/>
  <c r="X49" i="48"/>
  <c r="W49" i="48"/>
  <c r="V49" i="48"/>
  <c r="U49" i="48"/>
  <c r="T49" i="48"/>
  <c r="X48" i="48"/>
  <c r="W48" i="48"/>
  <c r="V48" i="48"/>
  <c r="U48" i="48"/>
  <c r="T48" i="48"/>
  <c r="X47" i="48"/>
  <c r="W47" i="48"/>
  <c r="V47" i="48"/>
  <c r="U47" i="48"/>
  <c r="T47" i="48"/>
  <c r="X46" i="48"/>
  <c r="W46" i="48"/>
  <c r="V46" i="48"/>
  <c r="U46" i="48"/>
  <c r="T46" i="48"/>
  <c r="X45" i="48"/>
  <c r="W45" i="48"/>
  <c r="V45" i="48"/>
  <c r="U45" i="48"/>
  <c r="T45" i="48"/>
  <c r="X44" i="48"/>
  <c r="W44" i="48"/>
  <c r="V44" i="48"/>
  <c r="U44" i="48"/>
  <c r="T44" i="48"/>
  <c r="X43" i="48"/>
  <c r="W43" i="48"/>
  <c r="V43" i="48"/>
  <c r="U43" i="48"/>
  <c r="T43" i="48"/>
  <c r="X42" i="48"/>
  <c r="W42" i="48"/>
  <c r="V42" i="48"/>
  <c r="U42" i="48"/>
  <c r="T42" i="48"/>
  <c r="X41" i="48"/>
  <c r="W41" i="48"/>
  <c r="V41" i="48"/>
  <c r="U41" i="48"/>
  <c r="T41" i="48"/>
  <c r="X40" i="48"/>
  <c r="W40" i="48"/>
  <c r="V40" i="48"/>
  <c r="U40" i="48"/>
  <c r="T40" i="48"/>
  <c r="X39" i="48"/>
  <c r="W39" i="48"/>
  <c r="V39" i="48"/>
  <c r="U39" i="48"/>
  <c r="T39" i="48"/>
  <c r="X38" i="48"/>
  <c r="W38" i="48"/>
  <c r="V38" i="48"/>
  <c r="U38" i="48"/>
  <c r="T38" i="48"/>
  <c r="X37" i="48"/>
  <c r="W37" i="48"/>
  <c r="V37" i="48"/>
  <c r="U37" i="48"/>
  <c r="T37" i="48"/>
  <c r="X36" i="48"/>
  <c r="W36" i="48"/>
  <c r="V36" i="48"/>
  <c r="U36" i="48"/>
  <c r="T36" i="48"/>
  <c r="X35" i="48"/>
  <c r="W35" i="48"/>
  <c r="V35" i="48"/>
  <c r="U35" i="48"/>
  <c r="T35" i="48"/>
  <c r="X34" i="48"/>
  <c r="W34" i="48"/>
  <c r="V34" i="48"/>
  <c r="U34" i="48"/>
  <c r="T34" i="48"/>
  <c r="V33" i="48"/>
  <c r="T33" i="48"/>
  <c r="U33" i="48" s="1"/>
  <c r="X33" i="48" s="1"/>
  <c r="V32" i="48"/>
  <c r="T32" i="48"/>
  <c r="V31" i="48"/>
  <c r="T31" i="48"/>
  <c r="U31" i="48" s="1"/>
  <c r="X31" i="48" s="1"/>
  <c r="V30" i="48"/>
  <c r="T30" i="48"/>
  <c r="V29" i="48"/>
  <c r="T29" i="48"/>
  <c r="V28" i="48"/>
  <c r="T28" i="48"/>
  <c r="V27" i="48"/>
  <c r="T27" i="48"/>
  <c r="U27" i="48" s="1"/>
  <c r="X27" i="48" s="1"/>
  <c r="V26" i="48"/>
  <c r="T26" i="48"/>
  <c r="U26" i="48" s="1"/>
  <c r="X26" i="48" s="1"/>
  <c r="V25" i="48"/>
  <c r="T25" i="48"/>
  <c r="V24" i="48"/>
  <c r="T24" i="48"/>
  <c r="V23" i="48"/>
  <c r="T23" i="48"/>
  <c r="W23" i="48" s="1"/>
  <c r="V22" i="48"/>
  <c r="T22" i="48"/>
  <c r="V21" i="48"/>
  <c r="W21" i="48" s="1"/>
  <c r="T21" i="48"/>
  <c r="V20" i="48"/>
  <c r="T20" i="48"/>
  <c r="V19" i="48"/>
  <c r="W19" i="48" s="1"/>
  <c r="T19" i="48"/>
  <c r="U19" i="48" s="1"/>
  <c r="X19" i="48" s="1"/>
  <c r="V18" i="48"/>
  <c r="W18" i="48" s="1"/>
  <c r="T18" i="48"/>
  <c r="V17" i="48"/>
  <c r="W17" i="48" s="1"/>
  <c r="T17" i="48"/>
  <c r="U17" i="48" s="1"/>
  <c r="X17" i="48" s="1"/>
  <c r="V16" i="48"/>
  <c r="W16" i="48" s="1"/>
  <c r="T16" i="48"/>
  <c r="U16" i="48" s="1"/>
  <c r="X16" i="48" s="1"/>
  <c r="V15" i="48"/>
  <c r="T15" i="48"/>
  <c r="U15" i="48" s="1"/>
  <c r="X15" i="48" s="1"/>
  <c r="V14" i="48"/>
  <c r="T14" i="48"/>
  <c r="U14" i="48" s="1"/>
  <c r="X14" i="48" s="1"/>
  <c r="V13" i="48"/>
  <c r="U13" i="48" s="1"/>
  <c r="X13" i="48" s="1"/>
  <c r="T13" i="48"/>
  <c r="V12" i="48"/>
  <c r="W12" i="48" s="1"/>
  <c r="T12" i="48"/>
  <c r="U12" i="48" s="1"/>
  <c r="X12" i="48" s="1"/>
  <c r="V11" i="48"/>
  <c r="T11" i="48"/>
  <c r="U11" i="48" s="1"/>
  <c r="X11" i="48" s="1"/>
  <c r="V10" i="48"/>
  <c r="W10" i="48" s="1"/>
  <c r="T10" i="48"/>
  <c r="V9" i="48"/>
  <c r="W9" i="48" s="1"/>
  <c r="T9" i="48"/>
  <c r="U9" i="48" s="1"/>
  <c r="X9" i="48" s="1"/>
  <c r="V8" i="48"/>
  <c r="T8" i="48"/>
  <c r="U8" i="48" s="1"/>
  <c r="X8" i="48" s="1"/>
  <c r="V7" i="48"/>
  <c r="U7" i="48" s="1"/>
  <c r="X7" i="48" s="1"/>
  <c r="T7" i="48"/>
  <c r="V6" i="48"/>
  <c r="T6" i="48"/>
  <c r="V5" i="48"/>
  <c r="W5" i="48" s="1"/>
  <c r="T5" i="48"/>
  <c r="V4" i="48"/>
  <c r="T4" i="48"/>
  <c r="X56" i="47"/>
  <c r="X55" i="47"/>
  <c r="X54" i="47"/>
  <c r="X53" i="47"/>
  <c r="W53" i="47"/>
  <c r="V53" i="47"/>
  <c r="U53" i="47"/>
  <c r="T53" i="47"/>
  <c r="X52" i="47"/>
  <c r="W52" i="47"/>
  <c r="V52" i="47"/>
  <c r="U52" i="47"/>
  <c r="T52" i="47"/>
  <c r="X51" i="47"/>
  <c r="W51" i="47"/>
  <c r="V51" i="47"/>
  <c r="U51" i="47"/>
  <c r="T51" i="47"/>
  <c r="X50" i="47"/>
  <c r="W50" i="47"/>
  <c r="V50" i="47"/>
  <c r="U50" i="47"/>
  <c r="T50" i="47"/>
  <c r="X49" i="47"/>
  <c r="W49" i="47"/>
  <c r="V49" i="47"/>
  <c r="U49" i="47"/>
  <c r="T49" i="47"/>
  <c r="X48" i="47"/>
  <c r="W48" i="47"/>
  <c r="V48" i="47"/>
  <c r="U48" i="47"/>
  <c r="T48" i="47"/>
  <c r="X47" i="47"/>
  <c r="W47" i="47"/>
  <c r="V47" i="47"/>
  <c r="U47" i="47"/>
  <c r="T47" i="47"/>
  <c r="X46" i="47"/>
  <c r="W46" i="47"/>
  <c r="V46" i="47"/>
  <c r="U46" i="47"/>
  <c r="T46" i="47"/>
  <c r="X45" i="47"/>
  <c r="W45" i="47"/>
  <c r="V45" i="47"/>
  <c r="U45" i="47"/>
  <c r="T45" i="47"/>
  <c r="X44" i="47"/>
  <c r="W44" i="47"/>
  <c r="V44" i="47"/>
  <c r="U44" i="47"/>
  <c r="T44" i="47"/>
  <c r="X43" i="47"/>
  <c r="W43" i="47"/>
  <c r="V43" i="47"/>
  <c r="U43" i="47"/>
  <c r="T43" i="47"/>
  <c r="X42" i="47"/>
  <c r="W42" i="47"/>
  <c r="V42" i="47"/>
  <c r="U42" i="47"/>
  <c r="T42" i="47"/>
  <c r="X41" i="47"/>
  <c r="W41" i="47"/>
  <c r="V41" i="47"/>
  <c r="U41" i="47"/>
  <c r="T41" i="47"/>
  <c r="X40" i="47"/>
  <c r="W40" i="47"/>
  <c r="V40" i="47"/>
  <c r="U40" i="47"/>
  <c r="T40" i="47"/>
  <c r="X39" i="47"/>
  <c r="W39" i="47"/>
  <c r="V39" i="47"/>
  <c r="U39" i="47"/>
  <c r="T39" i="47"/>
  <c r="X38" i="47"/>
  <c r="W38" i="47"/>
  <c r="V38" i="47"/>
  <c r="U38" i="47"/>
  <c r="T38" i="47"/>
  <c r="X37" i="47"/>
  <c r="W37" i="47"/>
  <c r="V37" i="47"/>
  <c r="U37" i="47"/>
  <c r="T37" i="47"/>
  <c r="X36" i="47"/>
  <c r="W36" i="47"/>
  <c r="V36" i="47"/>
  <c r="U36" i="47"/>
  <c r="T36" i="47"/>
  <c r="X35" i="47"/>
  <c r="W35" i="47"/>
  <c r="V35" i="47"/>
  <c r="U35" i="47"/>
  <c r="T35" i="47"/>
  <c r="X34" i="47"/>
  <c r="W34" i="47"/>
  <c r="V34" i="47"/>
  <c r="U34" i="47"/>
  <c r="T34" i="47"/>
  <c r="V33" i="47"/>
  <c r="T33" i="47"/>
  <c r="U33" i="47" s="1"/>
  <c r="X33" i="47" s="1"/>
  <c r="V32" i="47"/>
  <c r="W32" i="47" s="1"/>
  <c r="T32" i="47"/>
  <c r="U32" i="47" s="1"/>
  <c r="X32" i="47" s="1"/>
  <c r="V31" i="47"/>
  <c r="T31" i="47"/>
  <c r="U31" i="47" s="1"/>
  <c r="X31" i="47" s="1"/>
  <c r="V30" i="47"/>
  <c r="W30" i="47" s="1"/>
  <c r="T30" i="47"/>
  <c r="V29" i="47"/>
  <c r="T29" i="47"/>
  <c r="V28" i="47"/>
  <c r="W28" i="47" s="1"/>
  <c r="T28" i="47"/>
  <c r="U28" i="47" s="1"/>
  <c r="X28" i="47" s="1"/>
  <c r="V27" i="47"/>
  <c r="W27" i="47" s="1"/>
  <c r="T27" i="47"/>
  <c r="U27" i="47" s="1"/>
  <c r="X27" i="47" s="1"/>
  <c r="V26" i="47"/>
  <c r="W26" i="47" s="1"/>
  <c r="T26" i="47"/>
  <c r="U26" i="47" s="1"/>
  <c r="X26" i="47" s="1"/>
  <c r="V25" i="47"/>
  <c r="T25" i="47"/>
  <c r="U25" i="47" s="1"/>
  <c r="X25" i="47" s="1"/>
  <c r="V24" i="47"/>
  <c r="W24" i="47" s="1"/>
  <c r="T24" i="47"/>
  <c r="U24" i="47" s="1"/>
  <c r="X24" i="47" s="1"/>
  <c r="V23" i="47"/>
  <c r="T23" i="47"/>
  <c r="U23" i="47" s="1"/>
  <c r="X23" i="47" s="1"/>
  <c r="V22" i="47"/>
  <c r="T22" i="47"/>
  <c r="U22" i="47" s="1"/>
  <c r="X22" i="47" s="1"/>
  <c r="V21" i="47"/>
  <c r="U21" i="47" s="1"/>
  <c r="X21" i="47" s="1"/>
  <c r="T21" i="47"/>
  <c r="V20" i="47"/>
  <c r="W20" i="47" s="1"/>
  <c r="U20" i="47"/>
  <c r="X20" i="47" s="1"/>
  <c r="T20" i="47"/>
  <c r="V19" i="47"/>
  <c r="T19" i="47"/>
  <c r="U19" i="47" s="1"/>
  <c r="X19" i="47" s="1"/>
  <c r="V18" i="47"/>
  <c r="T18" i="47"/>
  <c r="W18" i="47" s="1"/>
  <c r="V17" i="47"/>
  <c r="W17" i="47" s="1"/>
  <c r="T17" i="47"/>
  <c r="U17" i="47" s="1"/>
  <c r="X17" i="47" s="1"/>
  <c r="V16" i="47"/>
  <c r="T16" i="47"/>
  <c r="U16" i="47" s="1"/>
  <c r="X16" i="47" s="1"/>
  <c r="V15" i="47"/>
  <c r="T15" i="47"/>
  <c r="U15" i="47" s="1"/>
  <c r="X15" i="47" s="1"/>
  <c r="V14" i="47"/>
  <c r="T14" i="47"/>
  <c r="U14" i="47" s="1"/>
  <c r="X14" i="47" s="1"/>
  <c r="V13" i="47"/>
  <c r="T13" i="47"/>
  <c r="U13" i="47" s="1"/>
  <c r="X13" i="47" s="1"/>
  <c r="W12" i="47"/>
  <c r="V12" i="47"/>
  <c r="T12" i="47"/>
  <c r="U12" i="47" s="1"/>
  <c r="X12" i="47" s="1"/>
  <c r="V11" i="47"/>
  <c r="T11" i="47"/>
  <c r="V10" i="47"/>
  <c r="T10" i="47"/>
  <c r="U10" i="47" s="1"/>
  <c r="X10" i="47" s="1"/>
  <c r="V9" i="47"/>
  <c r="W9" i="47" s="1"/>
  <c r="T9" i="47"/>
  <c r="V8" i="47"/>
  <c r="T8" i="47"/>
  <c r="U8" i="47" s="1"/>
  <c r="X8" i="47" s="1"/>
  <c r="V7" i="47"/>
  <c r="T7" i="47"/>
  <c r="V6" i="47"/>
  <c r="T6" i="47"/>
  <c r="U6" i="47" s="1"/>
  <c r="X6" i="47" s="1"/>
  <c r="V5" i="47"/>
  <c r="W5" i="47" s="1"/>
  <c r="U5" i="47"/>
  <c r="X5" i="47" s="1"/>
  <c r="T5" i="47"/>
  <c r="V4" i="47"/>
  <c r="T4" i="47"/>
  <c r="X56" i="46"/>
  <c r="X55" i="46"/>
  <c r="X54" i="46"/>
  <c r="X53" i="46"/>
  <c r="W53" i="46"/>
  <c r="V53" i="46"/>
  <c r="U53" i="46"/>
  <c r="T53" i="46"/>
  <c r="X52" i="46"/>
  <c r="W52" i="46"/>
  <c r="V52" i="46"/>
  <c r="U52" i="46"/>
  <c r="T52" i="46"/>
  <c r="X51" i="46"/>
  <c r="W51" i="46"/>
  <c r="V51" i="46"/>
  <c r="U51" i="46"/>
  <c r="T51" i="46"/>
  <c r="X50" i="46"/>
  <c r="W50" i="46"/>
  <c r="V50" i="46"/>
  <c r="U50" i="46"/>
  <c r="T50" i="46"/>
  <c r="X49" i="46"/>
  <c r="W49" i="46"/>
  <c r="V49" i="46"/>
  <c r="U49" i="46"/>
  <c r="T49" i="46"/>
  <c r="X48" i="46"/>
  <c r="W48" i="46"/>
  <c r="V48" i="46"/>
  <c r="U48" i="46"/>
  <c r="T48" i="46"/>
  <c r="X47" i="46"/>
  <c r="W47" i="46"/>
  <c r="V47" i="46"/>
  <c r="U47" i="46"/>
  <c r="T47" i="46"/>
  <c r="X46" i="46"/>
  <c r="W46" i="46"/>
  <c r="V46" i="46"/>
  <c r="U46" i="46"/>
  <c r="T46" i="46"/>
  <c r="X45" i="46"/>
  <c r="W45" i="46"/>
  <c r="V45" i="46"/>
  <c r="U45" i="46"/>
  <c r="T45" i="46"/>
  <c r="X44" i="46"/>
  <c r="W44" i="46"/>
  <c r="V44" i="46"/>
  <c r="U44" i="46"/>
  <c r="T44" i="46"/>
  <c r="X43" i="46"/>
  <c r="W43" i="46"/>
  <c r="V43" i="46"/>
  <c r="U43" i="46"/>
  <c r="T43" i="46"/>
  <c r="X42" i="46"/>
  <c r="W42" i="46"/>
  <c r="V42" i="46"/>
  <c r="U42" i="46"/>
  <c r="T42" i="46"/>
  <c r="X41" i="46"/>
  <c r="W41" i="46"/>
  <c r="V41" i="46"/>
  <c r="U41" i="46"/>
  <c r="T41" i="46"/>
  <c r="X40" i="46"/>
  <c r="W40" i="46"/>
  <c r="V40" i="46"/>
  <c r="U40" i="46"/>
  <c r="T40" i="46"/>
  <c r="X39" i="46"/>
  <c r="W39" i="46"/>
  <c r="V39" i="46"/>
  <c r="U39" i="46"/>
  <c r="T39" i="46"/>
  <c r="X38" i="46"/>
  <c r="W38" i="46"/>
  <c r="V38" i="46"/>
  <c r="U38" i="46"/>
  <c r="T38" i="46"/>
  <c r="X37" i="46"/>
  <c r="W37" i="46"/>
  <c r="V37" i="46"/>
  <c r="U37" i="46"/>
  <c r="T37" i="46"/>
  <c r="X36" i="46"/>
  <c r="W36" i="46"/>
  <c r="V36" i="46"/>
  <c r="U36" i="46"/>
  <c r="T36" i="46"/>
  <c r="X35" i="46"/>
  <c r="W35" i="46"/>
  <c r="V35" i="46"/>
  <c r="U35" i="46"/>
  <c r="T35" i="46"/>
  <c r="X34" i="46"/>
  <c r="W34" i="46"/>
  <c r="V34" i="46"/>
  <c r="U34" i="46"/>
  <c r="T34" i="46"/>
  <c r="V33" i="46"/>
  <c r="T33" i="46"/>
  <c r="U33" i="46" s="1"/>
  <c r="X33" i="46" s="1"/>
  <c r="V32" i="46"/>
  <c r="W32" i="46" s="1"/>
  <c r="T32" i="46"/>
  <c r="V31" i="46"/>
  <c r="W31" i="46" s="1"/>
  <c r="T31" i="46"/>
  <c r="U31" i="46" s="1"/>
  <c r="X31" i="46" s="1"/>
  <c r="V30" i="46"/>
  <c r="W30" i="46" s="1"/>
  <c r="T30" i="46"/>
  <c r="U30" i="46" s="1"/>
  <c r="X30" i="46" s="1"/>
  <c r="V29" i="46"/>
  <c r="T29" i="46"/>
  <c r="U29" i="46" s="1"/>
  <c r="X29" i="46" s="1"/>
  <c r="V28" i="46"/>
  <c r="W28" i="46" s="1"/>
  <c r="T28" i="46"/>
  <c r="V27" i="46"/>
  <c r="W27" i="46" s="1"/>
  <c r="U27" i="46"/>
  <c r="X27" i="46" s="1"/>
  <c r="T27" i="46"/>
  <c r="V26" i="46"/>
  <c r="T26" i="46"/>
  <c r="U26" i="46" s="1"/>
  <c r="X26" i="46" s="1"/>
  <c r="V25" i="46"/>
  <c r="W25" i="46" s="1"/>
  <c r="T25" i="46"/>
  <c r="U25" i="46" s="1"/>
  <c r="X25" i="46" s="1"/>
  <c r="V24" i="46"/>
  <c r="T24" i="46"/>
  <c r="V23" i="46"/>
  <c r="T23" i="46"/>
  <c r="W23" i="46" s="1"/>
  <c r="V22" i="46"/>
  <c r="T22" i="46"/>
  <c r="U22" i="46" s="1"/>
  <c r="X22" i="46" s="1"/>
  <c r="V21" i="46"/>
  <c r="T21" i="46"/>
  <c r="U21" i="46" s="1"/>
  <c r="X21" i="46" s="1"/>
  <c r="V20" i="46"/>
  <c r="W20" i="46" s="1"/>
  <c r="T20" i="46"/>
  <c r="V19" i="46"/>
  <c r="W19" i="46" s="1"/>
  <c r="U19" i="46"/>
  <c r="X19" i="46" s="1"/>
  <c r="T19" i="46"/>
  <c r="V18" i="46"/>
  <c r="T18" i="46"/>
  <c r="V17" i="46"/>
  <c r="W17" i="46" s="1"/>
  <c r="T17" i="46"/>
  <c r="V16" i="46"/>
  <c r="W16" i="46" s="1"/>
  <c r="T16" i="46"/>
  <c r="U16" i="46" s="1"/>
  <c r="X16" i="46" s="1"/>
  <c r="V15" i="46"/>
  <c r="W15" i="46" s="1"/>
  <c r="T15" i="46"/>
  <c r="U15" i="46" s="1"/>
  <c r="X15" i="46" s="1"/>
  <c r="V14" i="46"/>
  <c r="T14" i="46"/>
  <c r="U14" i="46" s="1"/>
  <c r="X14" i="46" s="1"/>
  <c r="V13" i="46"/>
  <c r="U13" i="46" s="1"/>
  <c r="X13" i="46" s="1"/>
  <c r="T13" i="46"/>
  <c r="V12" i="46"/>
  <c r="T12" i="46"/>
  <c r="W12" i="46" s="1"/>
  <c r="V11" i="46"/>
  <c r="T11" i="46"/>
  <c r="U11" i="46" s="1"/>
  <c r="V10" i="46"/>
  <c r="T10" i="46"/>
  <c r="V9" i="46"/>
  <c r="T9" i="46"/>
  <c r="V8" i="46"/>
  <c r="W8" i="46" s="1"/>
  <c r="T8" i="46"/>
  <c r="V7" i="46"/>
  <c r="T7" i="46"/>
  <c r="V6" i="46"/>
  <c r="T6" i="46"/>
  <c r="V5" i="46"/>
  <c r="W5" i="46" s="1"/>
  <c r="T5" i="46"/>
  <c r="V4" i="46"/>
  <c r="T4" i="46"/>
  <c r="X56" i="45"/>
  <c r="X55" i="45"/>
  <c r="X54" i="45"/>
  <c r="X53" i="45"/>
  <c r="W53" i="45"/>
  <c r="V53" i="45"/>
  <c r="U53" i="45"/>
  <c r="T53" i="45"/>
  <c r="X52" i="45"/>
  <c r="W52" i="45"/>
  <c r="V52" i="45"/>
  <c r="U52" i="45"/>
  <c r="T52" i="45"/>
  <c r="X51" i="45"/>
  <c r="W51" i="45"/>
  <c r="V51" i="45"/>
  <c r="U51" i="45"/>
  <c r="T51" i="45"/>
  <c r="X50" i="45"/>
  <c r="W50" i="45"/>
  <c r="V50" i="45"/>
  <c r="U50" i="45"/>
  <c r="T50" i="45"/>
  <c r="X49" i="45"/>
  <c r="W49" i="45"/>
  <c r="V49" i="45"/>
  <c r="U49" i="45"/>
  <c r="T49" i="45"/>
  <c r="X48" i="45"/>
  <c r="W48" i="45"/>
  <c r="V48" i="45"/>
  <c r="U48" i="45"/>
  <c r="T48" i="45"/>
  <c r="X47" i="45"/>
  <c r="W47" i="45"/>
  <c r="V47" i="45"/>
  <c r="U47" i="45"/>
  <c r="T47" i="45"/>
  <c r="X46" i="45"/>
  <c r="W46" i="45"/>
  <c r="V46" i="45"/>
  <c r="U46" i="45"/>
  <c r="T46" i="45"/>
  <c r="X45" i="45"/>
  <c r="W45" i="45"/>
  <c r="V45" i="45"/>
  <c r="U45" i="45"/>
  <c r="T45" i="45"/>
  <c r="X44" i="45"/>
  <c r="W44" i="45"/>
  <c r="V44" i="45"/>
  <c r="U44" i="45"/>
  <c r="T44" i="45"/>
  <c r="X43" i="45"/>
  <c r="W43" i="45"/>
  <c r="V43" i="45"/>
  <c r="U43" i="45"/>
  <c r="T43" i="45"/>
  <c r="X42" i="45"/>
  <c r="W42" i="45"/>
  <c r="V42" i="45"/>
  <c r="U42" i="45"/>
  <c r="T42" i="45"/>
  <c r="X41" i="45"/>
  <c r="W41" i="45"/>
  <c r="V41" i="45"/>
  <c r="U41" i="45"/>
  <c r="T41" i="45"/>
  <c r="X40" i="45"/>
  <c r="W40" i="45"/>
  <c r="V40" i="45"/>
  <c r="U40" i="45"/>
  <c r="T40" i="45"/>
  <c r="X39" i="45"/>
  <c r="W39" i="45"/>
  <c r="V39" i="45"/>
  <c r="U39" i="45"/>
  <c r="T39" i="45"/>
  <c r="X38" i="45"/>
  <c r="W38" i="45"/>
  <c r="V38" i="45"/>
  <c r="U38" i="45"/>
  <c r="T38" i="45"/>
  <c r="X37" i="45"/>
  <c r="W37" i="45"/>
  <c r="V37" i="45"/>
  <c r="U37" i="45"/>
  <c r="T37" i="45"/>
  <c r="X36" i="45"/>
  <c r="W36" i="45"/>
  <c r="V36" i="45"/>
  <c r="U36" i="45"/>
  <c r="T36" i="45"/>
  <c r="X35" i="45"/>
  <c r="W35" i="45"/>
  <c r="V35" i="45"/>
  <c r="U35" i="45"/>
  <c r="T35" i="45"/>
  <c r="V34" i="45"/>
  <c r="W34" i="45" s="1"/>
  <c r="T34" i="45"/>
  <c r="U34" i="45" s="1"/>
  <c r="X34" i="45" s="1"/>
  <c r="V33" i="45"/>
  <c r="W33" i="45" s="1"/>
  <c r="T33" i="45"/>
  <c r="U33" i="45" s="1"/>
  <c r="X33" i="45" s="1"/>
  <c r="W32" i="45"/>
  <c r="V32" i="45"/>
  <c r="T32" i="45"/>
  <c r="U32" i="45" s="1"/>
  <c r="X32" i="45" s="1"/>
  <c r="V31" i="45"/>
  <c r="T31" i="45"/>
  <c r="V30" i="45"/>
  <c r="W30" i="45" s="1"/>
  <c r="T30" i="45"/>
  <c r="V29" i="45"/>
  <c r="W29" i="45" s="1"/>
  <c r="T29" i="45"/>
  <c r="V28" i="45"/>
  <c r="T28" i="45"/>
  <c r="U28" i="45" s="1"/>
  <c r="X28" i="45" s="1"/>
  <c r="V27" i="45"/>
  <c r="T27" i="45"/>
  <c r="V26" i="45"/>
  <c r="W26" i="45" s="1"/>
  <c r="T26" i="45"/>
  <c r="V25" i="45"/>
  <c r="T25" i="45"/>
  <c r="V24" i="45"/>
  <c r="T24" i="45"/>
  <c r="V23" i="45"/>
  <c r="T23" i="45"/>
  <c r="V22" i="45"/>
  <c r="W22" i="45" s="1"/>
  <c r="T22" i="45"/>
  <c r="V21" i="45"/>
  <c r="W21" i="45" s="1"/>
  <c r="T21" i="45"/>
  <c r="V20" i="45"/>
  <c r="T20" i="45"/>
  <c r="U20" i="45" s="1"/>
  <c r="X20" i="45" s="1"/>
  <c r="V19" i="45"/>
  <c r="W19" i="45" s="1"/>
  <c r="T19" i="45"/>
  <c r="V18" i="45"/>
  <c r="W18" i="45" s="1"/>
  <c r="T18" i="45"/>
  <c r="V17" i="45"/>
  <c r="T17" i="45"/>
  <c r="V16" i="45"/>
  <c r="T16" i="45"/>
  <c r="V15" i="45"/>
  <c r="W15" i="45" s="1"/>
  <c r="T15" i="45"/>
  <c r="V14" i="45"/>
  <c r="T14" i="45"/>
  <c r="V13" i="45"/>
  <c r="W13" i="45" s="1"/>
  <c r="T13" i="45"/>
  <c r="V12" i="45"/>
  <c r="T12" i="45"/>
  <c r="U12" i="45" s="1"/>
  <c r="X12" i="45" s="1"/>
  <c r="V11" i="45"/>
  <c r="T11" i="45"/>
  <c r="V10" i="45"/>
  <c r="W10" i="45" s="1"/>
  <c r="T10" i="45"/>
  <c r="V9" i="45"/>
  <c r="W9" i="45" s="1"/>
  <c r="T9" i="45"/>
  <c r="V8" i="45"/>
  <c r="T8" i="45"/>
  <c r="V7" i="45"/>
  <c r="T7" i="45"/>
  <c r="V6" i="45"/>
  <c r="T6" i="45"/>
  <c r="V5" i="45"/>
  <c r="T5" i="45"/>
  <c r="V4" i="45"/>
  <c r="T4" i="45"/>
  <c r="X33" i="28"/>
  <c r="X34" i="28"/>
  <c r="X35" i="28"/>
  <c r="X36" i="28"/>
  <c r="X37" i="28"/>
  <c r="X38" i="28"/>
  <c r="X39" i="28"/>
  <c r="X40" i="28"/>
  <c r="X41" i="28"/>
  <c r="X42" i="28"/>
  <c r="X43" i="28"/>
  <c r="X44" i="28"/>
  <c r="X45" i="28"/>
  <c r="X46" i="28"/>
  <c r="X47" i="28"/>
  <c r="X48" i="28"/>
  <c r="X49" i="28"/>
  <c r="X50" i="28"/>
  <c r="X51" i="28"/>
  <c r="X52" i="28"/>
  <c r="X53" i="28"/>
  <c r="W33" i="28"/>
  <c r="W34" i="28"/>
  <c r="W35" i="28"/>
  <c r="W36" i="28"/>
  <c r="W37" i="28"/>
  <c r="W38" i="28"/>
  <c r="W39" i="28"/>
  <c r="W40" i="28"/>
  <c r="W41" i="28"/>
  <c r="W42" i="28"/>
  <c r="W43" i="28"/>
  <c r="W44" i="28"/>
  <c r="W45" i="28"/>
  <c r="W46" i="28"/>
  <c r="W47" i="28"/>
  <c r="W48" i="28"/>
  <c r="W49" i="28"/>
  <c r="W50" i="28"/>
  <c r="W51" i="28"/>
  <c r="W52" i="28"/>
  <c r="W53" i="28"/>
  <c r="V5" i="28"/>
  <c r="V6" i="28"/>
  <c r="V7" i="28"/>
  <c r="V8" i="28"/>
  <c r="V9" i="28"/>
  <c r="V10" i="28"/>
  <c r="V11" i="28"/>
  <c r="V12" i="28"/>
  <c r="V13" i="28"/>
  <c r="V14" i="28"/>
  <c r="V15" i="28"/>
  <c r="V16" i="28"/>
  <c r="U16" i="28" s="1"/>
  <c r="X16" i="28" s="1"/>
  <c r="V17" i="28"/>
  <c r="W17" i="28" s="1"/>
  <c r="V18" i="28"/>
  <c r="W18" i="28" s="1"/>
  <c r="V19" i="28"/>
  <c r="W19" i="28" s="1"/>
  <c r="V20" i="28"/>
  <c r="W20" i="28" s="1"/>
  <c r="V21" i="28"/>
  <c r="W21" i="28" s="1"/>
  <c r="V22" i="28"/>
  <c r="W22" i="28" s="1"/>
  <c r="V23" i="28"/>
  <c r="W23" i="28" s="1"/>
  <c r="V24" i="28"/>
  <c r="W24" i="28" s="1"/>
  <c r="V25" i="28"/>
  <c r="W25" i="28" s="1"/>
  <c r="V26" i="28"/>
  <c r="V27" i="28"/>
  <c r="V28" i="28"/>
  <c r="W28" i="28" s="1"/>
  <c r="V29" i="28"/>
  <c r="W29" i="28" s="1"/>
  <c r="V30" i="28"/>
  <c r="V31" i="28"/>
  <c r="W31" i="28" s="1"/>
  <c r="V32" i="28"/>
  <c r="W32" i="28" s="1"/>
  <c r="V33" i="28"/>
  <c r="V34" i="28"/>
  <c r="V35" i="28"/>
  <c r="V36" i="28"/>
  <c r="V37" i="28"/>
  <c r="V38" i="28"/>
  <c r="V39" i="28"/>
  <c r="V40" i="28"/>
  <c r="V41" i="28"/>
  <c r="V42" i="28"/>
  <c r="V43" i="28"/>
  <c r="V44" i="28"/>
  <c r="V45" i="28"/>
  <c r="V46" i="28"/>
  <c r="V47" i="28"/>
  <c r="V48" i="28"/>
  <c r="V49" i="28"/>
  <c r="V50" i="28"/>
  <c r="V51" i="28"/>
  <c r="V52" i="28"/>
  <c r="V53" i="28"/>
  <c r="V4" i="28"/>
  <c r="T5" i="28"/>
  <c r="T6" i="28"/>
  <c r="T7" i="28"/>
  <c r="T8" i="28"/>
  <c r="T9" i="28"/>
  <c r="T10" i="28"/>
  <c r="T11" i="28"/>
  <c r="U11" i="28" s="1"/>
  <c r="X11" i="28" s="1"/>
  <c r="T12" i="28"/>
  <c r="U12" i="28" s="1"/>
  <c r="X12" i="28" s="1"/>
  <c r="T13" i="28"/>
  <c r="U13" i="28" s="1"/>
  <c r="X13" i="28" s="1"/>
  <c r="T14" i="28"/>
  <c r="U14" i="28" s="1"/>
  <c r="X14" i="28" s="1"/>
  <c r="T15" i="28"/>
  <c r="U15" i="28" s="1"/>
  <c r="X15" i="28" s="1"/>
  <c r="T16" i="28"/>
  <c r="T17" i="28"/>
  <c r="U17" i="28" s="1"/>
  <c r="X17" i="28" s="1"/>
  <c r="T18" i="28"/>
  <c r="U18" i="28" s="1"/>
  <c r="X18" i="28" s="1"/>
  <c r="T19" i="28"/>
  <c r="U19" i="28" s="1"/>
  <c r="X19" i="28" s="1"/>
  <c r="T20" i="28"/>
  <c r="T21" i="28"/>
  <c r="T22" i="28"/>
  <c r="T23" i="28"/>
  <c r="T24" i="28"/>
  <c r="T25" i="28"/>
  <c r="T26" i="28"/>
  <c r="T27" i="28"/>
  <c r="U27" i="28" s="1"/>
  <c r="X27" i="28" s="1"/>
  <c r="T28" i="28"/>
  <c r="U28" i="28" s="1"/>
  <c r="X28" i="28" s="1"/>
  <c r="T29" i="28"/>
  <c r="U29" i="28" s="1"/>
  <c r="X29" i="28" s="1"/>
  <c r="T30" i="28"/>
  <c r="U30" i="28" s="1"/>
  <c r="X30" i="28" s="1"/>
  <c r="T31" i="28"/>
  <c r="U31" i="28" s="1"/>
  <c r="X31" i="28" s="1"/>
  <c r="T32" i="28"/>
  <c r="U32" i="28" s="1"/>
  <c r="X32" i="28" s="1"/>
  <c r="T33" i="28"/>
  <c r="T34" i="28"/>
  <c r="T35" i="28"/>
  <c r="T36" i="28"/>
  <c r="T37" i="28"/>
  <c r="T38" i="28"/>
  <c r="T39" i="28"/>
  <c r="T40" i="28"/>
  <c r="T41" i="28"/>
  <c r="T42" i="28"/>
  <c r="T43" i="28"/>
  <c r="T44" i="28"/>
  <c r="T45" i="28"/>
  <c r="T46" i="28"/>
  <c r="T47" i="28"/>
  <c r="T48" i="28"/>
  <c r="T49" i="28"/>
  <c r="T50" i="28"/>
  <c r="T51" i="28"/>
  <c r="T52" i="28"/>
  <c r="T53" i="28"/>
  <c r="T4" i="28"/>
  <c r="U20" i="28"/>
  <c r="X20" i="28" s="1"/>
  <c r="U21" i="28"/>
  <c r="X21" i="28" s="1"/>
  <c r="U22" i="28"/>
  <c r="X22" i="28" s="1"/>
  <c r="U23" i="28"/>
  <c r="X23" i="28" s="1"/>
  <c r="U24" i="28"/>
  <c r="X24" i="28" s="1"/>
  <c r="U25" i="28"/>
  <c r="X25" i="28" s="1"/>
  <c r="U26" i="28"/>
  <c r="X26" i="28" s="1"/>
  <c r="U33" i="28"/>
  <c r="U34" i="28"/>
  <c r="U35" i="28"/>
  <c r="U36" i="28"/>
  <c r="U37" i="28"/>
  <c r="U38" i="28"/>
  <c r="U39" i="28"/>
  <c r="U40" i="28"/>
  <c r="U41" i="28"/>
  <c r="U42" i="28"/>
  <c r="U43" i="28"/>
  <c r="U44" i="28"/>
  <c r="U45" i="28"/>
  <c r="U46" i="28"/>
  <c r="U47" i="28"/>
  <c r="U48" i="28"/>
  <c r="U49" i="28"/>
  <c r="U50" i="28"/>
  <c r="U51" i="28"/>
  <c r="U52" i="28"/>
  <c r="U53" i="28"/>
  <c r="X55" i="28"/>
  <c r="D53" i="26"/>
  <c r="J51" i="26"/>
  <c r="J53" i="26"/>
  <c r="N53" i="26"/>
  <c r="M51" i="26"/>
  <c r="G51" i="26"/>
  <c r="H51" i="26"/>
  <c r="N5" i="26" a="1"/>
  <c r="E51" i="26"/>
  <c r="L51" i="26"/>
  <c r="G53" i="26"/>
  <c r="F5" i="26" a="1"/>
  <c r="I5" i="26" a="1"/>
  <c r="D51" i="26"/>
  <c r="K5" i="26" a="1"/>
  <c r="H5" i="26" a="1"/>
  <c r="F53" i="26"/>
  <c r="L5" i="26" a="1"/>
  <c r="C53" i="26"/>
  <c r="M5" i="26" a="1"/>
  <c r="E53" i="26"/>
  <c r="M53" i="26"/>
  <c r="K51" i="26"/>
  <c r="D5" i="26" a="1"/>
  <c r="I53" i="26"/>
  <c r="N51" i="26"/>
  <c r="L53" i="26"/>
  <c r="I51" i="26"/>
  <c r="K53" i="26"/>
  <c r="H53" i="26"/>
  <c r="C51" i="26"/>
  <c r="F51" i="26"/>
  <c r="G5" i="26" a="1"/>
  <c r="J5" i="26" a="1"/>
  <c r="E5" i="26" a="1"/>
  <c r="F73" i="26" l="1"/>
  <c r="F54" i="26"/>
  <c r="F52" i="26"/>
  <c r="U4" i="47"/>
  <c r="X4" i="47" s="1"/>
  <c r="U24" i="55"/>
  <c r="X24" i="55" s="1"/>
  <c r="W30" i="55"/>
  <c r="W18" i="55"/>
  <c r="U25" i="55"/>
  <c r="X25" i="55" s="1"/>
  <c r="U28" i="55"/>
  <c r="X28" i="55" s="1"/>
  <c r="U15" i="55"/>
  <c r="X15" i="55" s="1"/>
  <c r="U19" i="55"/>
  <c r="X19" i="55" s="1"/>
  <c r="U22" i="55"/>
  <c r="X22" i="55" s="1"/>
  <c r="U26" i="55"/>
  <c r="X26" i="55" s="1"/>
  <c r="U29" i="55"/>
  <c r="X29" i="55" s="1"/>
  <c r="U20" i="55"/>
  <c r="X20" i="55" s="1"/>
  <c r="U23" i="55"/>
  <c r="X23" i="55" s="1"/>
  <c r="N52" i="26"/>
  <c r="N73" i="26"/>
  <c r="N54" i="26"/>
  <c r="U13" i="55"/>
  <c r="X13" i="55" s="1"/>
  <c r="W16" i="55"/>
  <c r="W22" i="55"/>
  <c r="W28" i="55"/>
  <c r="W13" i="55"/>
  <c r="W15" i="55"/>
  <c r="U14" i="55"/>
  <c r="X14" i="55" s="1"/>
  <c r="W17" i="55"/>
  <c r="W20" i="55"/>
  <c r="W26" i="55"/>
  <c r="U32" i="55"/>
  <c r="X32" i="55" s="1"/>
  <c r="U18" i="55"/>
  <c r="X18" i="55" s="1"/>
  <c r="W12" i="55"/>
  <c r="W24" i="55"/>
  <c r="U30" i="55"/>
  <c r="X30" i="55" s="1"/>
  <c r="W33" i="55"/>
  <c r="W11" i="55"/>
  <c r="W15" i="54"/>
  <c r="U24" i="54"/>
  <c r="X24" i="54" s="1"/>
  <c r="U30" i="54"/>
  <c r="X30" i="54" s="1"/>
  <c r="W17" i="54"/>
  <c r="W11" i="54"/>
  <c r="U12" i="54"/>
  <c r="X12" i="54" s="1"/>
  <c r="U13" i="54"/>
  <c r="X13" i="54" s="1"/>
  <c r="W31" i="54"/>
  <c r="W32" i="54"/>
  <c r="U27" i="54"/>
  <c r="X27" i="54" s="1"/>
  <c r="W26" i="54"/>
  <c r="W19" i="54"/>
  <c r="W22" i="54"/>
  <c r="U18" i="54"/>
  <c r="X18" i="54" s="1"/>
  <c r="W24" i="54"/>
  <c r="W30" i="54"/>
  <c r="W27" i="54"/>
  <c r="W28" i="54"/>
  <c r="U26" i="54"/>
  <c r="X26" i="54" s="1"/>
  <c r="W23" i="54"/>
  <c r="W21" i="54"/>
  <c r="U22" i="54"/>
  <c r="X22" i="54" s="1"/>
  <c r="M73" i="26"/>
  <c r="M54" i="26"/>
  <c r="M52" i="26"/>
  <c r="W20" i="54"/>
  <c r="U16" i="54"/>
  <c r="X16" i="54" s="1"/>
  <c r="U17" i="54"/>
  <c r="X17" i="54" s="1"/>
  <c r="W14" i="54"/>
  <c r="U15" i="54"/>
  <c r="X15" i="54" s="1"/>
  <c r="W12" i="54"/>
  <c r="W13" i="54"/>
  <c r="W7" i="53"/>
  <c r="U5" i="53"/>
  <c r="X5" i="53" s="1"/>
  <c r="W12" i="53"/>
  <c r="U10" i="53"/>
  <c r="X10" i="53" s="1"/>
  <c r="U26" i="53"/>
  <c r="X26" i="53" s="1"/>
  <c r="W18" i="53"/>
  <c r="W31" i="53"/>
  <c r="W24" i="53"/>
  <c r="W28" i="53"/>
  <c r="W32" i="53"/>
  <c r="U15" i="53"/>
  <c r="X15" i="53" s="1"/>
  <c r="W26" i="53"/>
  <c r="U20" i="53"/>
  <c r="X20" i="53" s="1"/>
  <c r="U24" i="53"/>
  <c r="X24" i="53" s="1"/>
  <c r="U28" i="53"/>
  <c r="X28" i="53" s="1"/>
  <c r="U17" i="53"/>
  <c r="X17" i="53" s="1"/>
  <c r="U18" i="53"/>
  <c r="X18" i="53" s="1"/>
  <c r="W21" i="53"/>
  <c r="W25" i="53"/>
  <c r="W30" i="53"/>
  <c r="U32" i="53"/>
  <c r="X32" i="53" s="1"/>
  <c r="W33" i="53"/>
  <c r="W27" i="53"/>
  <c r="W29" i="53"/>
  <c r="W23" i="53"/>
  <c r="U21" i="53"/>
  <c r="X21" i="53" s="1"/>
  <c r="U25" i="53"/>
  <c r="X25" i="53" s="1"/>
  <c r="W22" i="53"/>
  <c r="W17" i="53"/>
  <c r="U16" i="53"/>
  <c r="X16" i="53" s="1"/>
  <c r="W19" i="53"/>
  <c r="L73" i="26"/>
  <c r="L54" i="26"/>
  <c r="L52" i="26"/>
  <c r="W13" i="53"/>
  <c r="W11" i="53"/>
  <c r="W14" i="53"/>
  <c r="W15" i="53"/>
  <c r="U23" i="52"/>
  <c r="X23" i="52" s="1"/>
  <c r="W9" i="52"/>
  <c r="W32" i="52"/>
  <c r="U27" i="52"/>
  <c r="X27" i="52" s="1"/>
  <c r="W31" i="52"/>
  <c r="U25" i="52"/>
  <c r="X25" i="52" s="1"/>
  <c r="W29" i="52"/>
  <c r="U10" i="52"/>
  <c r="X10" i="52" s="1"/>
  <c r="U14" i="52"/>
  <c r="X14" i="52" s="1"/>
  <c r="W19" i="52"/>
  <c r="W18" i="52"/>
  <c r="W23" i="52"/>
  <c r="W26" i="52"/>
  <c r="W30" i="52"/>
  <c r="U31" i="52"/>
  <c r="X31" i="52" s="1"/>
  <c r="W24" i="52"/>
  <c r="U28" i="52"/>
  <c r="X28" i="52" s="1"/>
  <c r="W25" i="52"/>
  <c r="W17" i="52"/>
  <c r="U17" i="52"/>
  <c r="X17" i="52" s="1"/>
  <c r="W21" i="52"/>
  <c r="U12" i="52"/>
  <c r="X12" i="52" s="1"/>
  <c r="W14" i="52"/>
  <c r="W11" i="52"/>
  <c r="U15" i="52"/>
  <c r="X15" i="52" s="1"/>
  <c r="U19" i="52"/>
  <c r="X19" i="52" s="1"/>
  <c r="U30" i="52"/>
  <c r="X30" i="52" s="1"/>
  <c r="W27" i="52"/>
  <c r="U26" i="52"/>
  <c r="X26" i="52" s="1"/>
  <c r="W15" i="52"/>
  <c r="W16" i="52"/>
  <c r="K52" i="26"/>
  <c r="K73" i="26"/>
  <c r="K54" i="26"/>
  <c r="U20" i="52"/>
  <c r="X20" i="52" s="1"/>
  <c r="W20" i="52"/>
  <c r="U21" i="52"/>
  <c r="X21" i="52" s="1"/>
  <c r="U8" i="51"/>
  <c r="X8" i="51" s="1"/>
  <c r="W6" i="51"/>
  <c r="U11" i="51"/>
  <c r="X11" i="51" s="1"/>
  <c r="U19" i="51"/>
  <c r="X19" i="51" s="1"/>
  <c r="U31" i="51"/>
  <c r="X31" i="51" s="1"/>
  <c r="W8" i="51"/>
  <c r="W12" i="51"/>
  <c r="W20" i="51"/>
  <c r="W32" i="51"/>
  <c r="W9" i="51"/>
  <c r="W10" i="51"/>
  <c r="W30" i="51"/>
  <c r="W11" i="51"/>
  <c r="U12" i="51"/>
  <c r="X12" i="51" s="1"/>
  <c r="W15" i="51"/>
  <c r="U16" i="51"/>
  <c r="X16" i="51" s="1"/>
  <c r="U17" i="51"/>
  <c r="X17" i="51" s="1"/>
  <c r="U14" i="51"/>
  <c r="X14" i="51" s="1"/>
  <c r="W13" i="51"/>
  <c r="U24" i="51"/>
  <c r="X24" i="51" s="1"/>
  <c r="U32" i="51"/>
  <c r="X32" i="51" s="1"/>
  <c r="W33" i="51"/>
  <c r="U26" i="51"/>
  <c r="X26" i="51" s="1"/>
  <c r="U30" i="51"/>
  <c r="X30" i="51" s="1"/>
  <c r="J73" i="26"/>
  <c r="J54" i="26"/>
  <c r="J52" i="26"/>
  <c r="W23" i="51"/>
  <c r="U27" i="51"/>
  <c r="X27" i="51" s="1"/>
  <c r="W16" i="51"/>
  <c r="U21" i="51"/>
  <c r="X21" i="51" s="1"/>
  <c r="W18" i="51"/>
  <c r="U25" i="51"/>
  <c r="X25" i="51" s="1"/>
  <c r="W21" i="51"/>
  <c r="W24" i="51"/>
  <c r="U28" i="51"/>
  <c r="X28" i="51" s="1"/>
  <c r="W31" i="51"/>
  <c r="W22" i="51"/>
  <c r="W28" i="51"/>
  <c r="U20" i="51"/>
  <c r="X20" i="51" s="1"/>
  <c r="W26" i="51"/>
  <c r="W19" i="51"/>
  <c r="W29" i="51"/>
  <c r="W27" i="51"/>
  <c r="W18" i="54"/>
  <c r="U28" i="54"/>
  <c r="X28" i="54" s="1"/>
  <c r="U29" i="54"/>
  <c r="X29" i="54" s="1"/>
  <c r="U14" i="53"/>
  <c r="X14" i="53" s="1"/>
  <c r="U22" i="53"/>
  <c r="X22" i="53" s="1"/>
  <c r="U30" i="53"/>
  <c r="X30" i="53" s="1"/>
  <c r="U29" i="53"/>
  <c r="X29" i="53" s="1"/>
  <c r="W28" i="52"/>
  <c r="U29" i="52"/>
  <c r="X29" i="52" s="1"/>
  <c r="U22" i="52"/>
  <c r="X22" i="52" s="1"/>
  <c r="W12" i="52"/>
  <c r="U11" i="52"/>
  <c r="X11" i="52" s="1"/>
  <c r="U16" i="52"/>
  <c r="X16" i="52" s="1"/>
  <c r="U13" i="52"/>
  <c r="X13" i="52" s="1"/>
  <c r="U18" i="52"/>
  <c r="X18" i="52" s="1"/>
  <c r="W17" i="51"/>
  <c r="W25" i="51"/>
  <c r="U15" i="51"/>
  <c r="X15" i="51" s="1"/>
  <c r="U23" i="51"/>
  <c r="X23" i="51" s="1"/>
  <c r="W31" i="49"/>
  <c r="U32" i="49"/>
  <c r="X32" i="49" s="1"/>
  <c r="W26" i="49"/>
  <c r="W12" i="49"/>
  <c r="W14" i="49"/>
  <c r="W17" i="49"/>
  <c r="W20" i="49"/>
  <c r="U24" i="49"/>
  <c r="X24" i="49" s="1"/>
  <c r="U15" i="49"/>
  <c r="X15" i="49" s="1"/>
  <c r="W21" i="49"/>
  <c r="W25" i="49"/>
  <c r="U19" i="49"/>
  <c r="X19" i="49" s="1"/>
  <c r="U22" i="49"/>
  <c r="X22" i="49" s="1"/>
  <c r="U27" i="49"/>
  <c r="X27" i="49" s="1"/>
  <c r="W28" i="49"/>
  <c r="U26" i="49"/>
  <c r="X26" i="49" s="1"/>
  <c r="W27" i="49"/>
  <c r="W30" i="49"/>
  <c r="W24" i="49"/>
  <c r="U31" i="49"/>
  <c r="X31" i="49" s="1"/>
  <c r="H52" i="26"/>
  <c r="H73" i="26"/>
  <c r="H54" i="26"/>
  <c r="W16" i="49"/>
  <c r="W22" i="49"/>
  <c r="U14" i="49"/>
  <c r="X14" i="49" s="1"/>
  <c r="U23" i="49"/>
  <c r="X23" i="49" s="1"/>
  <c r="W11" i="49"/>
  <c r="W15" i="49"/>
  <c r="U14" i="50"/>
  <c r="X14" i="50" s="1"/>
  <c r="U18" i="50"/>
  <c r="X18" i="50" s="1"/>
  <c r="U20" i="50"/>
  <c r="X20" i="50" s="1"/>
  <c r="W15" i="50"/>
  <c r="W20" i="50"/>
  <c r="U10" i="50"/>
  <c r="X10" i="50" s="1"/>
  <c r="U11" i="50"/>
  <c r="X11" i="50" s="1"/>
  <c r="W8" i="50"/>
  <c r="U16" i="50"/>
  <c r="X16" i="50" s="1"/>
  <c r="W26" i="50"/>
  <c r="W29" i="50"/>
  <c r="W32" i="50"/>
  <c r="U25" i="50"/>
  <c r="X25" i="50" s="1"/>
  <c r="U28" i="50"/>
  <c r="X28" i="50" s="1"/>
  <c r="U29" i="50"/>
  <c r="X29" i="50" s="1"/>
  <c r="W31" i="50"/>
  <c r="U27" i="50"/>
  <c r="X27" i="50" s="1"/>
  <c r="W24" i="50"/>
  <c r="U22" i="50"/>
  <c r="X22" i="50" s="1"/>
  <c r="W23" i="50"/>
  <c r="W9" i="50"/>
  <c r="W11" i="50"/>
  <c r="U12" i="50"/>
  <c r="X12" i="50" s="1"/>
  <c r="W12" i="50"/>
  <c r="W13" i="50"/>
  <c r="W25" i="50"/>
  <c r="U24" i="50"/>
  <c r="X24" i="50" s="1"/>
  <c r="W30" i="50"/>
  <c r="W28" i="50"/>
  <c r="I73" i="26"/>
  <c r="I54" i="26"/>
  <c r="I52" i="26"/>
  <c r="W21" i="50"/>
  <c r="U21" i="50"/>
  <c r="X21" i="50" s="1"/>
  <c r="W18" i="50"/>
  <c r="W17" i="50"/>
  <c r="U32" i="50"/>
  <c r="X32" i="50" s="1"/>
  <c r="U26" i="50"/>
  <c r="X26" i="50" s="1"/>
  <c r="U34" i="50"/>
  <c r="X34" i="50" s="1"/>
  <c r="U23" i="50"/>
  <c r="X23" i="50" s="1"/>
  <c r="U31" i="50"/>
  <c r="X31" i="50" s="1"/>
  <c r="U29" i="49"/>
  <c r="X29" i="49" s="1"/>
  <c r="U18" i="49"/>
  <c r="X18" i="49" s="1"/>
  <c r="U12" i="49"/>
  <c r="X12" i="49" s="1"/>
  <c r="U28" i="49"/>
  <c r="X28" i="49" s="1"/>
  <c r="W31" i="48"/>
  <c r="U32" i="48"/>
  <c r="X32" i="48" s="1"/>
  <c r="W33" i="48"/>
  <c r="W25" i="48"/>
  <c r="W24" i="48"/>
  <c r="W26" i="48"/>
  <c r="W22" i="48"/>
  <c r="U25" i="48"/>
  <c r="X25" i="48" s="1"/>
  <c r="U18" i="48"/>
  <c r="X18" i="48" s="1"/>
  <c r="G73" i="26"/>
  <c r="U22" i="48"/>
  <c r="X22" i="48" s="1"/>
  <c r="W20" i="48"/>
  <c r="U23" i="48"/>
  <c r="X23" i="48" s="1"/>
  <c r="W29" i="48"/>
  <c r="U30" i="48"/>
  <c r="X30" i="48" s="1"/>
  <c r="W28" i="48"/>
  <c r="W30" i="48"/>
  <c r="W32" i="48"/>
  <c r="W27" i="48"/>
  <c r="U24" i="48"/>
  <c r="X24" i="48" s="1"/>
  <c r="U21" i="48"/>
  <c r="X21" i="48" s="1"/>
  <c r="U29" i="48"/>
  <c r="X29" i="48" s="1"/>
  <c r="U20" i="48"/>
  <c r="X20" i="48" s="1"/>
  <c r="U28" i="48"/>
  <c r="X28" i="48" s="1"/>
  <c r="W31" i="47"/>
  <c r="W33" i="47"/>
  <c r="W25" i="47"/>
  <c r="U29" i="47"/>
  <c r="X29" i="47" s="1"/>
  <c r="U18" i="47"/>
  <c r="X18" i="47" s="1"/>
  <c r="W23" i="47"/>
  <c r="W19" i="47"/>
  <c r="W22" i="47"/>
  <c r="W21" i="47"/>
  <c r="W29" i="47"/>
  <c r="U30" i="47"/>
  <c r="X30" i="47" s="1"/>
  <c r="W29" i="46"/>
  <c r="W33" i="46"/>
  <c r="W26" i="46"/>
  <c r="U28" i="46"/>
  <c r="X28" i="46" s="1"/>
  <c r="U32" i="46"/>
  <c r="X32" i="46" s="1"/>
  <c r="E52" i="26"/>
  <c r="E73" i="26"/>
  <c r="E54" i="26"/>
  <c r="U20" i="46"/>
  <c r="X20" i="46" s="1"/>
  <c r="W24" i="46"/>
  <c r="U18" i="46"/>
  <c r="X18" i="46" s="1"/>
  <c r="W21" i="46"/>
  <c r="W18" i="46"/>
  <c r="W22" i="46"/>
  <c r="U24" i="46"/>
  <c r="X24" i="46" s="1"/>
  <c r="U23" i="46"/>
  <c r="X23" i="46" s="1"/>
  <c r="U7" i="45"/>
  <c r="X7" i="45" s="1"/>
  <c r="U9" i="45"/>
  <c r="X9" i="45" s="1"/>
  <c r="U14" i="45"/>
  <c r="X14" i="45" s="1"/>
  <c r="U18" i="45"/>
  <c r="X18" i="45" s="1"/>
  <c r="U26" i="45"/>
  <c r="X26" i="45" s="1"/>
  <c r="U30" i="45"/>
  <c r="X30" i="45" s="1"/>
  <c r="W7" i="45"/>
  <c r="U11" i="45"/>
  <c r="X11" i="45" s="1"/>
  <c r="U19" i="45"/>
  <c r="X19" i="45" s="1"/>
  <c r="U23" i="45"/>
  <c r="X23" i="45" s="1"/>
  <c r="U27" i="45"/>
  <c r="X27" i="45" s="1"/>
  <c r="W8" i="45"/>
  <c r="W20" i="45"/>
  <c r="W12" i="45"/>
  <c r="W16" i="45"/>
  <c r="W24" i="45"/>
  <c r="U13" i="45"/>
  <c r="X13" i="45" s="1"/>
  <c r="W17" i="45"/>
  <c r="U21" i="45"/>
  <c r="X21" i="45" s="1"/>
  <c r="W25" i="45"/>
  <c r="D52" i="26"/>
  <c r="D73" i="26"/>
  <c r="D54" i="26"/>
  <c r="U31" i="45"/>
  <c r="X31" i="45" s="1"/>
  <c r="W31" i="45"/>
  <c r="U29" i="45"/>
  <c r="X29" i="45" s="1"/>
  <c r="W27" i="45"/>
  <c r="W28" i="45"/>
  <c r="U24" i="45"/>
  <c r="X24" i="45" s="1"/>
  <c r="U22" i="45"/>
  <c r="X22" i="45" s="1"/>
  <c r="W23" i="45"/>
  <c r="U16" i="45"/>
  <c r="X16" i="45" s="1"/>
  <c r="W14" i="45"/>
  <c r="U15" i="45"/>
  <c r="X15" i="45" s="1"/>
  <c r="U17" i="45"/>
  <c r="X17" i="45" s="1"/>
  <c r="U25" i="45"/>
  <c r="X25" i="45" s="1"/>
  <c r="W6" i="55"/>
  <c r="W5" i="54"/>
  <c r="U10" i="54"/>
  <c r="X10" i="54" s="1"/>
  <c r="W8" i="53"/>
  <c r="W5" i="53"/>
  <c r="W6" i="52"/>
  <c r="W10" i="52"/>
  <c r="W7" i="52"/>
  <c r="W8" i="52"/>
  <c r="W7" i="51"/>
  <c r="W5" i="51"/>
  <c r="U4" i="51"/>
  <c r="W5" i="50"/>
  <c r="U6" i="50"/>
  <c r="X6" i="50" s="1"/>
  <c r="W10" i="50"/>
  <c r="W7" i="50"/>
  <c r="U5" i="49"/>
  <c r="X5" i="49" s="1"/>
  <c r="W7" i="49"/>
  <c r="U9" i="49"/>
  <c r="X9" i="49" s="1"/>
  <c r="U4" i="49"/>
  <c r="U6" i="48"/>
  <c r="X6" i="48" s="1"/>
  <c r="W14" i="48"/>
  <c r="U10" i="48"/>
  <c r="X10" i="48" s="1"/>
  <c r="W15" i="48"/>
  <c r="W7" i="48"/>
  <c r="U5" i="48"/>
  <c r="X5" i="48" s="1"/>
  <c r="W8" i="48"/>
  <c r="W11" i="48"/>
  <c r="W6" i="47"/>
  <c r="W15" i="47"/>
  <c r="W10" i="47"/>
  <c r="U7" i="47"/>
  <c r="U11" i="47"/>
  <c r="X11" i="47" s="1"/>
  <c r="W16" i="47"/>
  <c r="W13" i="47"/>
  <c r="W8" i="47"/>
  <c r="U9" i="47"/>
  <c r="X9" i="47" s="1"/>
  <c r="W14" i="47"/>
  <c r="U8" i="46"/>
  <c r="X8" i="46" s="1"/>
  <c r="W11" i="46"/>
  <c r="W14" i="46"/>
  <c r="U12" i="46"/>
  <c r="X12" i="46" s="1"/>
  <c r="U6" i="46"/>
  <c r="X6" i="46" s="1"/>
  <c r="W9" i="46"/>
  <c r="U10" i="46"/>
  <c r="X10" i="46" s="1"/>
  <c r="U17" i="46"/>
  <c r="X17" i="46" s="1"/>
  <c r="W30" i="28"/>
  <c r="W27" i="28"/>
  <c r="W26" i="28"/>
  <c r="W15" i="28"/>
  <c r="W14" i="28"/>
  <c r="W13" i="28"/>
  <c r="W12" i="28"/>
  <c r="W11" i="28"/>
  <c r="W16" i="28"/>
  <c r="U8" i="45"/>
  <c r="X8" i="45" s="1"/>
  <c r="W11" i="45"/>
  <c r="U6" i="45"/>
  <c r="X6" i="45" s="1"/>
  <c r="U10" i="45"/>
  <c r="X10" i="45" s="1"/>
  <c r="W10" i="55"/>
  <c r="W7" i="55"/>
  <c r="N5" i="26"/>
  <c r="N9" i="26" s="1"/>
  <c r="X4" i="55"/>
  <c r="U7" i="55"/>
  <c r="M5" i="26"/>
  <c r="M9" i="26" s="1"/>
  <c r="X4" i="54"/>
  <c r="U7" i="54"/>
  <c r="L5" i="26"/>
  <c r="L7" i="26" s="1"/>
  <c r="X4" i="53"/>
  <c r="U7" i="53"/>
  <c r="K5" i="26"/>
  <c r="K6" i="26" s="1"/>
  <c r="X4" i="52"/>
  <c r="U8" i="52"/>
  <c r="X8" i="52" s="1"/>
  <c r="U5" i="52"/>
  <c r="J5" i="26"/>
  <c r="J7" i="26" s="1"/>
  <c r="X4" i="51"/>
  <c r="U7" i="51"/>
  <c r="I5" i="26"/>
  <c r="I6" i="26" s="1"/>
  <c r="X4" i="50"/>
  <c r="W6" i="50"/>
  <c r="U8" i="50"/>
  <c r="H5" i="26"/>
  <c r="H6" i="26" s="1"/>
  <c r="X4" i="49"/>
  <c r="W13" i="48"/>
  <c r="W11" i="47"/>
  <c r="X11" i="46"/>
  <c r="W13" i="46"/>
  <c r="D5" i="26"/>
  <c r="D6" i="26" s="1"/>
  <c r="C52" i="26"/>
  <c r="C54" i="26"/>
  <c r="W6" i="48"/>
  <c r="G52" i="26"/>
  <c r="G54" i="26"/>
  <c r="W10" i="46"/>
  <c r="U9" i="46"/>
  <c r="X9" i="46" s="1"/>
  <c r="U7" i="46"/>
  <c r="X7" i="46" s="1"/>
  <c r="W7" i="46"/>
  <c r="W6" i="46"/>
  <c r="U5" i="46"/>
  <c r="W4" i="46"/>
  <c r="U7" i="28"/>
  <c r="X7" i="28" s="1"/>
  <c r="G5" i="26"/>
  <c r="G7" i="26" s="1"/>
  <c r="W4" i="48"/>
  <c r="U4" i="48"/>
  <c r="F5" i="26"/>
  <c r="F9" i="26" s="1"/>
  <c r="W7" i="47"/>
  <c r="W4" i="47"/>
  <c r="E5" i="26"/>
  <c r="E6" i="26" s="1"/>
  <c r="U4" i="46"/>
  <c r="X4" i="46" s="1"/>
  <c r="W5" i="45"/>
  <c r="W6" i="45"/>
  <c r="U5" i="45"/>
  <c r="U4" i="45"/>
  <c r="X4" i="45" s="1"/>
  <c r="W4" i="45"/>
  <c r="W8" i="28"/>
  <c r="U10" i="28"/>
  <c r="W10" i="28"/>
  <c r="U9" i="28"/>
  <c r="W9" i="28"/>
  <c r="U6" i="28"/>
  <c r="U8" i="28"/>
  <c r="W6" i="28"/>
  <c r="W7" i="28"/>
  <c r="U4" i="28"/>
  <c r="X4" i="28" s="1"/>
  <c r="U5" i="28"/>
  <c r="W5" i="28"/>
  <c r="W4" i="28"/>
  <c r="M50" i="26"/>
  <c r="L50" i="26"/>
  <c r="K50" i="26"/>
  <c r="E50" i="26"/>
  <c r="J50" i="26"/>
  <c r="C50" i="26"/>
  <c r="H50" i="26"/>
  <c r="F50" i="26"/>
  <c r="D50" i="26"/>
  <c r="G50" i="26"/>
  <c r="I50" i="26"/>
  <c r="N50" i="26"/>
  <c r="E7" i="26" l="1"/>
  <c r="E8" i="26" s="1" a="1"/>
  <c r="J6" i="26"/>
  <c r="N7" i="26"/>
  <c r="N8" i="26" s="1" a="1"/>
  <c r="L6" i="26"/>
  <c r="K9" i="26"/>
  <c r="K10" i="26" s="1" a="1"/>
  <c r="E9" i="26"/>
  <c r="E10" i="26" s="1" a="1"/>
  <c r="K7" i="26"/>
  <c r="K8" i="26" s="1" a="1"/>
  <c r="D9" i="26"/>
  <c r="D10" i="26" s="1" a="1"/>
  <c r="L9" i="26"/>
  <c r="L10" i="26" s="1" a="1"/>
  <c r="N6" i="26"/>
  <c r="H7" i="26"/>
  <c r="H8" i="26" s="1" a="1"/>
  <c r="G9" i="26"/>
  <c r="G10" i="26" s="1" a="1"/>
  <c r="G6" i="26"/>
  <c r="H9" i="26"/>
  <c r="H10" i="26" s="1" a="1"/>
  <c r="I9" i="26"/>
  <c r="I10" i="26" s="1" a="1"/>
  <c r="I7" i="26"/>
  <c r="I8" i="26" s="1" a="1"/>
  <c r="M6" i="26"/>
  <c r="M7" i="26"/>
  <c r="M8" i="26" s="1" a="1"/>
  <c r="D7" i="26"/>
  <c r="D8" i="26" s="1" a="1"/>
  <c r="D8" i="26" s="1"/>
  <c r="J9" i="26"/>
  <c r="J10" i="26" s="1" a="1"/>
  <c r="F7" i="26"/>
  <c r="F8" i="26" s="1" a="1"/>
  <c r="F6" i="26"/>
  <c r="X57" i="49"/>
  <c r="I55" i="26"/>
  <c r="J55" i="26"/>
  <c r="K55" i="26"/>
  <c r="L55" i="26"/>
  <c r="M55" i="26"/>
  <c r="N55" i="26"/>
  <c r="D55" i="26"/>
  <c r="E55" i="26"/>
  <c r="F55" i="26"/>
  <c r="H55" i="26"/>
  <c r="X7" i="47"/>
  <c r="X57" i="47" s="1"/>
  <c r="X5" i="46"/>
  <c r="X57" i="46"/>
  <c r="X5" i="45"/>
  <c r="X57" i="45" s="1"/>
  <c r="X7" i="55"/>
  <c r="X57" i="55" s="1"/>
  <c r="X7" i="54"/>
  <c r="X57" i="54"/>
  <c r="X7" i="53"/>
  <c r="X57" i="53" s="1"/>
  <c r="X5" i="52"/>
  <c r="X57" i="52" s="1"/>
  <c r="X7" i="51"/>
  <c r="X57" i="51" s="1"/>
  <c r="X8" i="50"/>
  <c r="X57" i="50"/>
  <c r="C55" i="26"/>
  <c r="X6" i="28"/>
  <c r="G55" i="26"/>
  <c r="X4" i="48"/>
  <c r="X57" i="48" s="1"/>
  <c r="X10" i="28"/>
  <c r="X8" i="28"/>
  <c r="X9" i="28"/>
  <c r="X5" i="28"/>
  <c r="H11" i="26" a="1"/>
  <c r="F11" i="26" a="1"/>
  <c r="E11" i="26" a="1"/>
  <c r="D11" i="26" a="1"/>
  <c r="N10" i="26" a="1"/>
  <c r="N11" i="26" a="1"/>
  <c r="M10" i="26" a="1"/>
  <c r="M11" i="26" a="1"/>
  <c r="L8" i="26" a="1"/>
  <c r="L11" i="26" a="1"/>
  <c r="K11" i="26" a="1"/>
  <c r="J8" i="26" a="1"/>
  <c r="J11" i="26" a="1"/>
  <c r="I11" i="26" a="1"/>
  <c r="G11" i="26" a="1"/>
  <c r="F10" i="26" a="1"/>
  <c r="G8" i="26" a="1"/>
  <c r="H11" i="26" l="1"/>
  <c r="F11" i="26"/>
  <c r="E11" i="26"/>
  <c r="D11" i="26"/>
  <c r="N11" i="26"/>
  <c r="N10" i="26"/>
  <c r="N8" i="26"/>
  <c r="M11" i="26"/>
  <c r="M8" i="26"/>
  <c r="M10" i="26"/>
  <c r="L11" i="26"/>
  <c r="L8" i="26"/>
  <c r="L10" i="26"/>
  <c r="K10" i="26"/>
  <c r="K11" i="26"/>
  <c r="K8" i="26"/>
  <c r="J10" i="26"/>
  <c r="J11" i="26"/>
  <c r="J8" i="26"/>
  <c r="I11" i="26"/>
  <c r="I8" i="26"/>
  <c r="I10" i="26"/>
  <c r="H10" i="26"/>
  <c r="H8" i="26"/>
  <c r="G11" i="26"/>
  <c r="F10" i="26"/>
  <c r="G10" i="26"/>
  <c r="E10" i="26"/>
  <c r="D10" i="26"/>
  <c r="G8" i="26"/>
  <c r="F8" i="26"/>
  <c r="E8" i="26"/>
  <c r="X54" i="28"/>
  <c r="X56" i="28"/>
  <c r="C5" i="26" a="1"/>
  <c r="C5" i="26" l="1"/>
  <c r="C7" i="26" s="1"/>
  <c r="C8" i="26" s="1" a="1"/>
  <c r="X57" i="28"/>
  <c r="A1" i="42"/>
  <c r="C9" i="26" l="1"/>
  <c r="C10" i="26" s="1" a="1"/>
  <c r="C10" i="26" s="1"/>
  <c r="C11" i="26" a="1"/>
  <c r="C11" i="26" s="1"/>
  <c r="C6" i="26"/>
  <c r="C8" i="26"/>
  <c r="C26" i="26"/>
  <c r="C12" i="26"/>
  <c r="D12" i="26"/>
  <c r="C25" i="26"/>
  <c r="M12" i="26"/>
  <c r="L12" i="26"/>
  <c r="K12" i="26"/>
  <c r="J12" i="26"/>
  <c r="I12" i="26"/>
  <c r="H12" i="26"/>
  <c r="G12" i="26"/>
  <c r="F12" i="26"/>
  <c r="E12" i="26"/>
  <c r="C34" i="26" l="1"/>
  <c r="M26" i="26"/>
  <c r="N26" i="26" s="1"/>
  <c r="H26" i="26"/>
  <c r="I25" i="26" s="1"/>
  <c r="D25" i="26"/>
  <c r="M25" i="26"/>
  <c r="M34" i="26" s="1"/>
  <c r="H25" i="26"/>
  <c r="H34" i="26" s="1"/>
  <c r="A1" i="28" l="1"/>
  <c r="Q26" i="26"/>
  <c r="G26" i="26"/>
  <c r="L26" i="26"/>
  <c r="A1" i="45"/>
  <c r="O26" i="26"/>
  <c r="O25" i="26"/>
  <c r="N25" i="26"/>
  <c r="N34" i="26" s="1"/>
  <c r="I26" i="26"/>
  <c r="I34" i="26" s="1"/>
  <c r="D26" i="26"/>
  <c r="D34" i="26" s="1"/>
  <c r="O34" i="26" l="1"/>
  <c r="E4" i="26"/>
  <c r="P26" i="26"/>
  <c r="Q25" i="26" s="1"/>
  <c r="Q34" i="26" s="1"/>
  <c r="P25" i="26"/>
  <c r="P34" i="26" s="1"/>
  <c r="J25" i="26"/>
  <c r="J26" i="26"/>
  <c r="E25" i="26"/>
  <c r="E34" i="26" s="1"/>
  <c r="E26" i="26"/>
  <c r="A1" i="46" l="1"/>
  <c r="J34" i="26"/>
  <c r="F4" i="26"/>
  <c r="K26" i="26"/>
  <c r="K25" i="26"/>
  <c r="K34" i="26" s="1"/>
  <c r="F26" i="26"/>
  <c r="F25" i="26"/>
  <c r="F34" i="26" s="1"/>
  <c r="A1" i="47" l="1"/>
  <c r="G25" i="26"/>
  <c r="G34" i="26" s="1"/>
  <c r="L25" i="26"/>
  <c r="L34" i="26" s="1"/>
  <c r="G4" i="26"/>
  <c r="A1" i="48" l="1"/>
  <c r="H4" i="26"/>
  <c r="A1" i="49" s="1"/>
  <c r="I4" i="26" l="1"/>
  <c r="A1" i="50" l="1"/>
  <c r="J4" i="26"/>
  <c r="A1" i="51" s="1"/>
  <c r="K4" i="26" l="1"/>
  <c r="A1" i="52" s="1"/>
  <c r="L4" i="26" l="1"/>
  <c r="A1" i="53" s="1"/>
  <c r="M4" i="26" l="1"/>
  <c r="A1" i="54" s="1"/>
  <c r="N4" i="26" l="1"/>
  <c r="A1" i="55" l="1"/>
  <c r="C23" i="26"/>
  <c r="H23" i="26"/>
  <c r="M23" i="26"/>
  <c r="H29" i="26"/>
  <c r="D31" i="26"/>
  <c r="K27" i="26"/>
  <c r="C31" i="26"/>
  <c r="D28" i="26"/>
  <c r="J31" i="26"/>
  <c r="F31" i="26"/>
  <c r="H27" i="26"/>
  <c r="L28" i="26"/>
  <c r="I31" i="26"/>
  <c r="C29" i="26"/>
  <c r="J29" i="26"/>
  <c r="M28" i="26"/>
  <c r="O31" i="26"/>
  <c r="N31" i="26"/>
  <c r="D29" i="26"/>
  <c r="Q28" i="26"/>
  <c r="F29" i="26"/>
  <c r="N29" i="26"/>
  <c r="I29" i="26"/>
  <c r="K29" i="26"/>
  <c r="D27" i="26"/>
  <c r="G29" i="26"/>
  <c r="N27" i="26"/>
  <c r="C27" i="26"/>
  <c r="Q29" i="26"/>
  <c r="K31" i="26"/>
  <c r="M31" i="26"/>
  <c r="Q27" i="26"/>
  <c r="C28" i="26"/>
  <c r="L27" i="26"/>
  <c r="I28" i="26"/>
  <c r="M27" i="26"/>
  <c r="P31" i="26"/>
  <c r="J28" i="26"/>
  <c r="E27" i="26"/>
  <c r="E28" i="26"/>
  <c r="P27" i="26"/>
  <c r="K28" i="26"/>
  <c r="P29" i="26"/>
  <c r="O27" i="26"/>
  <c r="F28" i="26"/>
  <c r="L31" i="26"/>
  <c r="F27" i="26"/>
  <c r="I27" i="26"/>
  <c r="G28" i="26"/>
  <c r="H31" i="26"/>
  <c r="E31" i="26"/>
  <c r="G31" i="26"/>
  <c r="H28" i="26"/>
  <c r="O29" i="26"/>
  <c r="P28" i="26"/>
  <c r="N28" i="26"/>
  <c r="G27" i="26"/>
  <c r="J27" i="26"/>
  <c r="Q31" i="26"/>
  <c r="L29" i="26"/>
  <c r="E29" i="26"/>
  <c r="M29" i="26"/>
  <c r="O28" i="26"/>
  <c r="H30" i="26" l="1"/>
  <c r="I30" i="26"/>
  <c r="J30" i="26"/>
  <c r="H32" i="26"/>
  <c r="I32" i="26"/>
  <c r="J32" i="26"/>
  <c r="H33" i="26"/>
  <c r="I33" i="26"/>
  <c r="J33" i="26"/>
  <c r="K33" i="26"/>
  <c r="K32" i="26"/>
  <c r="K30" i="26"/>
  <c r="L33" i="26"/>
  <c r="L30" i="26"/>
  <c r="L32" i="26"/>
  <c r="C30" i="26"/>
  <c r="C33" i="26"/>
  <c r="D30" i="26"/>
  <c r="C32" i="26"/>
  <c r="D32" i="26"/>
  <c r="D33" i="26"/>
  <c r="E33" i="26"/>
  <c r="E30" i="26"/>
  <c r="E32" i="26"/>
  <c r="F33" i="26"/>
  <c r="F32" i="26"/>
  <c r="F30" i="26"/>
  <c r="G33" i="26"/>
  <c r="G32" i="26"/>
  <c r="G30" i="26"/>
  <c r="M30" i="26"/>
  <c r="N30" i="26"/>
  <c r="O30" i="26"/>
  <c r="P30" i="26"/>
  <c r="Q30" i="26"/>
  <c r="M32" i="26"/>
  <c r="P32" i="26"/>
  <c r="N32" i="26"/>
  <c r="O32" i="26"/>
  <c r="Q32" i="26"/>
  <c r="M33" i="26"/>
  <c r="N33" i="26"/>
  <c r="P33" i="26"/>
  <c r="O33" i="26"/>
  <c r="Q33"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<sst xmlns="http://schemas.openxmlformats.org/spreadsheetml/2006/main" count="352" uniqueCount="120">
  <si>
    <t>Due Date</t>
  </si>
  <si>
    <t>Comments / Outcome</t>
  </si>
  <si>
    <t>Assigned Staff</t>
  </si>
  <si>
    <t>Reporting Month</t>
  </si>
  <si>
    <t>Month_1</t>
  </si>
  <si>
    <t>Month_2</t>
  </si>
  <si>
    <t>Month_3</t>
  </si>
  <si>
    <t>Month_4</t>
  </si>
  <si>
    <t>Month_5</t>
  </si>
  <si>
    <t>Month_6</t>
  </si>
  <si>
    <t>Month_7</t>
  </si>
  <si>
    <t>Month_8</t>
  </si>
  <si>
    <t>Month_9</t>
  </si>
  <si>
    <t>Month_10</t>
  </si>
  <si>
    <t>Month_11</t>
  </si>
  <si>
    <t>Month_12</t>
  </si>
  <si>
    <t>Start of Week</t>
  </si>
  <si>
    <t>End of Week</t>
  </si>
  <si>
    <t xml:space="preserve"># of Audits Conducted </t>
  </si>
  <si>
    <t>FACILITY NAME:</t>
  </si>
  <si>
    <t>Department</t>
  </si>
  <si>
    <t>Audit Tracking Tool Instructions</t>
  </si>
  <si>
    <t>Compliance Rate</t>
  </si>
  <si>
    <t>Compliance</t>
  </si>
  <si>
    <t>https://www.health.state.mn.us/facilities/patientsafety/infectioncontrol/icar/res/audit.html</t>
  </si>
  <si>
    <t>This material was prepared by Telligen, a Quality Innovation Network-Quality Improvement Organization,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This material is for informational purposes only and does not constitute medical advice; it is not intended to be a substitute for professional medical advice, diagnosis or treatment. 12SOW-QIN-08/14/23-4971</t>
  </si>
  <si>
    <t>1.</t>
  </si>
  <si>
    <t>Audit Tracking Tool Workbook</t>
  </si>
  <si>
    <r>
      <t xml:space="preserve">TRACKING START DATE: 
</t>
    </r>
    <r>
      <rPr>
        <i/>
        <sz val="11"/>
        <rFont val="Calibri"/>
        <family val="2"/>
        <scheme val="minor"/>
      </rPr>
      <t>Type in this format: mm-yyyy</t>
    </r>
  </si>
  <si>
    <t>Laundry</t>
  </si>
  <si>
    <r>
      <t xml:space="preserve">Audit Date 
</t>
    </r>
    <r>
      <rPr>
        <i/>
        <sz val="11"/>
        <rFont val="Calibri"/>
        <family val="2"/>
        <scheme val="minor"/>
      </rPr>
      <t>(mm/dd/yyyy)</t>
    </r>
  </si>
  <si>
    <t>Goal Rate</t>
  </si>
  <si>
    <r>
      <t xml:space="preserve">Location of Observation
</t>
    </r>
    <r>
      <rPr>
        <i/>
        <sz val="11"/>
        <rFont val="Calibri"/>
        <family val="2"/>
        <scheme val="minor"/>
      </rPr>
      <t>(e.g., Room #, Unit)</t>
    </r>
  </si>
  <si>
    <t>Rehabilitation</t>
  </si>
  <si>
    <t>Provider</t>
  </si>
  <si>
    <t>Other</t>
  </si>
  <si>
    <r>
      <t xml:space="preserve">Months for Comparison
</t>
    </r>
    <r>
      <rPr>
        <i/>
        <sz val="11"/>
        <color theme="1"/>
        <rFont val="Calibri"/>
        <family val="2"/>
        <scheme val="minor"/>
      </rPr>
      <t>To select months to compare, click on the down arrows in the bottom right corners of the gray boxes to the right and select an option from each dropdown menu.</t>
    </r>
  </si>
  <si>
    <t>Activities</t>
  </si>
  <si>
    <t>Certified Nursing Assistant (CNA)</t>
  </si>
  <si>
    <t>Direct Support Professional (DSP)</t>
  </si>
  <si>
    <t>Environmental Services &amp; Housekeeping (EVS)</t>
  </si>
  <si>
    <t>Facilities &amp; Maintenance</t>
  </si>
  <si>
    <t>Personal Care Attendant (PCA)</t>
  </si>
  <si>
    <t>Registered Nurse (RN)</t>
  </si>
  <si>
    <t>Respiratory Therapist (RT)</t>
  </si>
  <si>
    <t>Trained Medical Assistant (TMA)</t>
  </si>
  <si>
    <t>Dietary &amp; Kitchen Staff</t>
  </si>
  <si>
    <t>Licensed Practical Nurse (LPN)</t>
  </si>
  <si>
    <r>
      <t xml:space="preserve">Comments </t>
    </r>
    <r>
      <rPr>
        <i/>
        <sz val="11"/>
        <rFont val="Calibri"/>
        <family val="2"/>
        <scheme val="minor"/>
      </rPr>
      <t>(insert comments here)</t>
    </r>
    <r>
      <rPr>
        <sz val="11"/>
        <rFont val="Calibri"/>
        <family val="2"/>
        <scheme val="minor"/>
      </rPr>
      <t xml:space="preserve">: 
</t>
    </r>
  </si>
  <si>
    <t>The tables and charts below will auto-populate based on your monthly observational audit data.</t>
  </si>
  <si>
    <t># of Missed Opportunities</t>
  </si>
  <si>
    <t xml:space="preserve"># of Missed Opportunities </t>
  </si>
  <si>
    <r>
      <t xml:space="preserve">GOAL COMPLIANCE RATE:
</t>
    </r>
    <r>
      <rPr>
        <i/>
        <sz val="11"/>
        <rFont val="Calibri"/>
        <family val="2"/>
        <scheme val="minor"/>
      </rPr>
      <t>E.g., 90%, 95%, etc.</t>
    </r>
  </si>
  <si>
    <t>Total # of Audits Conducted:</t>
  </si>
  <si>
    <t>Completed Activity</t>
  </si>
  <si>
    <t>Total # of Completed Activities:</t>
  </si>
  <si>
    <t>Total # of Missed Opportunities:</t>
  </si>
  <si>
    <t>Missed Opportunity</t>
  </si>
  <si>
    <t># of Completed Activities</t>
  </si>
  <si>
    <t>Monthly Compliance Rate:</t>
  </si>
  <si>
    <t>% of Activities Completed Per Audit</t>
  </si>
  <si>
    <t># of Completed Activities Per Audit</t>
  </si>
  <si>
    <t># of Missed Opportunities Per Audit</t>
  </si>
  <si>
    <t>Definitions</t>
  </si>
  <si>
    <t>Audit</t>
  </si>
  <si>
    <r>
      <t xml:space="preserve">Time of Observation
</t>
    </r>
    <r>
      <rPr>
        <i/>
        <sz val="11"/>
        <rFont val="Calibri"/>
        <family val="2"/>
        <scheme val="minor"/>
      </rPr>
      <t>(use dropdown)</t>
    </r>
  </si>
  <si>
    <r>
      <t xml:space="preserve">Job/Role of Employee Observed
</t>
    </r>
    <r>
      <rPr>
        <i/>
        <sz val="11"/>
        <rFont val="Calibri"/>
        <family val="2"/>
        <scheme val="minor"/>
      </rPr>
      <t>(use dropdown)</t>
    </r>
  </si>
  <si>
    <r>
      <t xml:space="preserve">Audit Information Fields
</t>
    </r>
    <r>
      <rPr>
        <i/>
        <sz val="11"/>
        <rFont val="Calibri"/>
        <family val="2"/>
        <scheme val="minor"/>
      </rPr>
      <t>Enter the details for each audit in these columns.</t>
    </r>
  </si>
  <si>
    <t>% of Opportunities Missed Per Audit</t>
  </si>
  <si>
    <t>Overall Compliance</t>
  </si>
  <si>
    <t xml:space="preserve">TRACKING QUESTION 1: </t>
  </si>
  <si>
    <r>
      <t xml:space="preserve">TRACKING QUESTION 2: 
</t>
    </r>
    <r>
      <rPr>
        <i/>
        <sz val="11"/>
        <rFont val="Calibri"/>
        <family val="2"/>
        <scheme val="minor"/>
      </rPr>
      <t>(optional)</t>
    </r>
  </si>
  <si>
    <r>
      <t xml:space="preserve">TRACKING QUESTION 3: 
</t>
    </r>
    <r>
      <rPr>
        <i/>
        <sz val="11"/>
        <rFont val="Calibri"/>
        <family val="2"/>
        <scheme val="minor"/>
      </rPr>
      <t>(optional)</t>
    </r>
  </si>
  <si>
    <r>
      <t xml:space="preserve">TRACKING QUESTION 4: 
</t>
    </r>
    <r>
      <rPr>
        <i/>
        <sz val="11"/>
        <rFont val="Calibri"/>
        <family val="2"/>
        <scheme val="minor"/>
      </rPr>
      <t>(optional)</t>
    </r>
  </si>
  <si>
    <r>
      <t xml:space="preserve">TRACKING QUESTION 5: 
</t>
    </r>
    <r>
      <rPr>
        <i/>
        <sz val="11"/>
        <rFont val="Calibri"/>
        <family val="2"/>
        <scheme val="minor"/>
      </rPr>
      <t>(optional)</t>
    </r>
  </si>
  <si>
    <r>
      <t xml:space="preserve">TRACKING QUESTION 6: 
</t>
    </r>
    <r>
      <rPr>
        <i/>
        <sz val="11"/>
        <rFont val="Calibri"/>
        <family val="2"/>
        <scheme val="minor"/>
      </rPr>
      <t>(optional)</t>
    </r>
  </si>
  <si>
    <r>
      <t xml:space="preserve">TRACKING QUESTION 7: 
</t>
    </r>
    <r>
      <rPr>
        <i/>
        <sz val="11"/>
        <rFont val="Calibri"/>
        <family val="2"/>
        <scheme val="minor"/>
      </rPr>
      <t>(optional)</t>
    </r>
  </si>
  <si>
    <r>
      <t xml:space="preserve">TRACKING QUESTION 8: 
</t>
    </r>
    <r>
      <rPr>
        <i/>
        <sz val="11"/>
        <rFont val="Calibri"/>
        <family val="2"/>
        <scheme val="minor"/>
      </rPr>
      <t>(optional)</t>
    </r>
  </si>
  <si>
    <r>
      <t xml:space="preserve">TRACKING QUESTION 9: 
</t>
    </r>
    <r>
      <rPr>
        <i/>
        <sz val="11"/>
        <rFont val="Calibri"/>
        <family val="2"/>
        <scheme val="minor"/>
      </rPr>
      <t>(optional)</t>
    </r>
  </si>
  <si>
    <r>
      <t xml:space="preserve">TRACKING QUESTION 10: 
</t>
    </r>
    <r>
      <rPr>
        <i/>
        <sz val="11"/>
        <rFont val="Calibri"/>
        <family val="2"/>
        <scheme val="minor"/>
      </rPr>
      <t>(optional)</t>
    </r>
  </si>
  <si>
    <r>
      <t xml:space="preserve">TRACKING QUESTION 11: 
</t>
    </r>
    <r>
      <rPr>
        <i/>
        <sz val="11"/>
        <rFont val="Calibri"/>
        <family val="2"/>
        <scheme val="minor"/>
      </rPr>
      <t>(optional)</t>
    </r>
  </si>
  <si>
    <r>
      <t xml:space="preserve">TRACKING QUESTION 12: 
</t>
    </r>
    <r>
      <rPr>
        <i/>
        <sz val="11"/>
        <rFont val="Calibri"/>
        <family val="2"/>
        <scheme val="minor"/>
      </rPr>
      <t>(optional)</t>
    </r>
  </si>
  <si>
    <r>
      <t xml:space="preserve">TRACKING QUESTION 13: 
</t>
    </r>
    <r>
      <rPr>
        <i/>
        <sz val="11"/>
        <rFont val="Calibri"/>
        <family val="2"/>
        <scheme val="minor"/>
      </rPr>
      <t>(optional)</t>
    </r>
  </si>
  <si>
    <r>
      <t xml:space="preserve">TRACKING QUESTION 14: 
</t>
    </r>
    <r>
      <rPr>
        <i/>
        <sz val="11"/>
        <rFont val="Calibri"/>
        <family val="2"/>
        <scheme val="minor"/>
      </rPr>
      <t>(optional)</t>
    </r>
  </si>
  <si>
    <r>
      <t xml:space="preserve">TRACKING QUESTION 15: 
</t>
    </r>
    <r>
      <rPr>
        <i/>
        <sz val="11"/>
        <rFont val="Calibri"/>
        <family val="2"/>
        <scheme val="minor"/>
      </rPr>
      <t>(optional)</t>
    </r>
  </si>
  <si>
    <r>
      <t xml:space="preserve">AUDIT ACTIVITY:
</t>
    </r>
    <r>
      <rPr>
        <i/>
        <sz val="11"/>
        <rFont val="Calibri"/>
        <family val="2"/>
        <scheme val="minor"/>
      </rPr>
      <t>E.g., hand hygiene</t>
    </r>
  </si>
  <si>
    <r>
      <t>STEP 1</t>
    </r>
    <r>
      <rPr>
        <sz val="11"/>
        <color rgb="FF000000"/>
        <rFont val="Calibri"/>
        <family val="2"/>
        <scheme val="minor"/>
      </rPr>
      <t xml:space="preserve">: Complete the following fields below by typing your answers in the gray boxes: Facility Name, Audit Activity, Tracking Start Date and Goal Compliance Rate. </t>
    </r>
  </si>
  <si>
    <r>
      <rPr>
        <b/>
        <sz val="11"/>
        <color theme="1"/>
        <rFont val="Calibri"/>
        <family val="2"/>
        <scheme val="minor"/>
      </rPr>
      <t>STEP 2</t>
    </r>
    <r>
      <rPr>
        <sz val="11"/>
        <color theme="1"/>
        <rFont val="Calibri"/>
        <family val="2"/>
        <scheme val="minor"/>
      </rPr>
      <t>: Enter tracking question(s) in the gray boxes below. These must be yes/no questions (e.g., Did the employee wash their hands upon room entry?). You must enter at least one tracking question. Leave the gray box blank if not needed.</t>
    </r>
  </si>
  <si>
    <r>
      <rPr>
        <b/>
        <sz val="11"/>
        <color rgb="FF000000"/>
        <rFont val="Calibri"/>
        <family val="2"/>
        <scheme val="minor"/>
      </rPr>
      <t>STEP 3</t>
    </r>
    <r>
      <rPr>
        <sz val="11"/>
        <color rgb="FF000000"/>
        <rFont val="Calibri"/>
        <family val="2"/>
        <scheme val="minor"/>
      </rPr>
      <t xml:space="preserve">: Navigate to the Month_1 tab to begin the first month of entering your monthly observational audit data. </t>
    </r>
  </si>
  <si>
    <r>
      <t xml:space="preserve">Summary Fields
</t>
    </r>
    <r>
      <rPr>
        <i/>
        <sz val="11"/>
        <rFont val="Calibri"/>
        <family val="2"/>
        <scheme val="minor"/>
      </rPr>
      <t>These columns will auto-populate based on how you answer the tracking questions.</t>
    </r>
  </si>
  <si>
    <r>
      <t xml:space="preserve">Tracking Fields
</t>
    </r>
    <r>
      <rPr>
        <i/>
        <sz val="11"/>
        <rFont val="Calibri"/>
        <family val="2"/>
        <scheme val="minor"/>
      </rPr>
      <t xml:space="preserve">These tracking fields will auto-populate based on information entered on the Instructions sheet. You may hide columns if unused/blank. Use the dropdowns to track your observations. </t>
    </r>
  </si>
  <si>
    <t>Average # of Completed Activities Per Audit</t>
  </si>
  <si>
    <t>Average # of Missed Opportunities Per Audit</t>
  </si>
  <si>
    <r>
      <t>STEP 4</t>
    </r>
    <r>
      <rPr>
        <sz val="11"/>
        <color rgb="FF000000"/>
        <rFont val="Calibri"/>
        <family val="2"/>
        <scheme val="minor"/>
      </rPr>
      <t>: Navigate to the Summary Data tab to see the automatic calculations.</t>
    </r>
  </si>
  <si>
    <r>
      <t xml:space="preserve">Rates by Job/Role
</t>
    </r>
    <r>
      <rPr>
        <i/>
        <sz val="11"/>
        <color theme="1"/>
        <rFont val="Calibri"/>
        <family val="2"/>
        <scheme val="minor"/>
      </rPr>
      <t>Click on the down arrow in the bottom right corner of the gray box to the right and select a job from the dropdown menu.</t>
    </r>
  </si>
  <si>
    <t># of Times Activity was Completed</t>
  </si>
  <si>
    <t># of Times Opportunity was Missed</t>
  </si>
  <si>
    <t>Completion Rate</t>
  </si>
  <si>
    <r>
      <t xml:space="preserve">Rates by Tracking Question
</t>
    </r>
    <r>
      <rPr>
        <i/>
        <sz val="11"/>
        <color theme="1"/>
        <rFont val="Calibri"/>
        <family val="2"/>
        <scheme val="minor"/>
      </rPr>
      <t>Click on the down arrow in the bottom right corner of the gray box to the right and select a tracking question from the dropdown menu.</t>
    </r>
  </si>
  <si>
    <t>Completion</t>
  </si>
  <si>
    <t>Problem/Identified Gap</t>
  </si>
  <si>
    <t>Action/Intervention</t>
  </si>
  <si>
    <t>Jobs/Roles:</t>
  </si>
  <si>
    <t>Observing an activity or set of activities for completion (i.e., answering the tracking question(s) determined on the Instructions tab)</t>
  </si>
  <si>
    <t>Compliant</t>
  </si>
  <si>
    <t>Non-compliant</t>
  </si>
  <si>
    <t>When you answer 'yes' to a specific tracking question</t>
  </si>
  <si>
    <t>100% completion of all activities (i.e., answering 'yes' to all tracking questions for a particular audit)</t>
  </si>
  <si>
    <t>The total number of times you answer 'yes' to a tracking question / the total number of audits performed</t>
  </si>
  <si>
    <t>The total number of times you answer 'no' to a tracking question / the total number of audits performed</t>
  </si>
  <si>
    <t>The number of times you answer 'yes' to a specific tracking question / the total number of times you observed that specific activity</t>
  </si>
  <si>
    <t># of Compliant Audits (No Missed Opportunities)</t>
  </si>
  <si>
    <t>When you answer 'no' to a specific tracking question</t>
  </si>
  <si>
    <t>The number of times you answer 'yes' to all tracking questions for a particular audit / the total number of audits performed</t>
  </si>
  <si>
    <t>TERM</t>
  </si>
  <si>
    <t>DEFINITION</t>
  </si>
  <si>
    <t>Anything less than 100% completion of all activities (i.e., answering 'no' to one or more tracking questions for particular audit)</t>
  </si>
  <si>
    <t>2.</t>
  </si>
  <si>
    <t>https://www.ahrq.gov/sites/default/files/wysiwyg/nursing-home/materials/hand-hygiene-observational-audit-tool-tt.xlsx</t>
  </si>
  <si>
    <r>
      <t>This Audit Tracking Tool Workbook was inspired by tools shared by the Minnesota Department of Health (MDH)</t>
    </r>
    <r>
      <rPr>
        <vertAlign val="superscript"/>
        <sz val="11"/>
        <color rgb="FF000000"/>
        <rFont val="Calibri"/>
        <family val="2"/>
        <scheme val="minor"/>
      </rPr>
      <t>1</t>
    </r>
    <r>
      <rPr>
        <sz val="11"/>
        <color rgb="FF000000"/>
        <rFont val="Calibri"/>
        <family val="2"/>
        <scheme val="minor"/>
      </rPr>
      <t xml:space="preserve"> Infection Control and Response (ICAR) Team and Agency for Healthcare Research and Quality (AHRQ)</t>
    </r>
    <r>
      <rPr>
        <vertAlign val="superscript"/>
        <sz val="11"/>
        <color rgb="FF000000"/>
        <rFont val="Calibri"/>
        <family val="2"/>
        <scheme val="minor"/>
      </rPr>
      <t>2</t>
    </r>
    <r>
      <rPr>
        <sz val="11"/>
        <color rgb="FF000000"/>
        <rFont val="Calibri"/>
        <family val="2"/>
        <scheme val="minor"/>
      </rPr>
      <t xml:space="preserve"> and has been adapted by Telligen, to assist long-term care facilities to conduct audits, record and analyze audit data and use the information to develop an action plan. 
</t>
    </r>
    <r>
      <rPr>
        <b/>
        <sz val="11"/>
        <color rgb="FF000000"/>
        <rFont val="Calibri"/>
        <family val="2"/>
        <scheme val="minor"/>
      </rPr>
      <t xml:space="preserve">To begin using the workbook, please navigate to the Instructions tab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</si>
</sst>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409]mmmm\ yyyy;@"/>
    <numFmt numFmtId="166" formatCode="[$-409]mmm\-yy;@"/>
    <numFmt numFmtId="167" formatCode="m/d/yyyy;@"/>
  </numFmts>
  <fonts count="24">
    <font>
      <sz val="11"/>
      <color theme="1"/>
      <name val="Calibri"/>
      <family val="2"/>
      <scheme val="minor"/>
    </font>
    <font>
      <b/>
      <sz val="11"/>
      <color theme="1"/>
      <name val="Calibri"/>
      <family val="2"/>
      <scheme val="minor"/>
    </font>
    <font>
      <sz val="10"/>
      <name val="Geneva"/>
    </font>
    <font>
      <sz val="11"/>
      <color theme="0"/>
      <name val="Calibri"/>
      <family val="2"/>
      <scheme val="minor"/>
    </font>
    <font>
      <sz val="11"/>
      <color rgb="FF000000"/>
      <name val="Calibri"/>
      <family val="2"/>
      <scheme val="minor"/>
    </font>
    <font>
      <b/>
      <sz val="11"/>
      <color rgb="FF000000"/>
      <name val="Calibri"/>
      <family val="2"/>
      <scheme val="minor"/>
    </font>
    <font>
      <sz val="11"/>
      <name val="Calibri"/>
      <family val="2"/>
      <scheme val="minor"/>
    </font>
    <font>
      <b/>
      <sz val="11"/>
      <name val="Calibri"/>
      <family val="2"/>
      <scheme val="minor"/>
    </font>
    <font>
      <u/>
      <sz val="11"/>
      <color theme="10"/>
      <name val="Calibri"/>
      <family val="2"/>
      <scheme val="minor"/>
    </font>
    <font>
      <b/>
      <sz val="11"/>
      <color theme="0"/>
      <name val="Calibri"/>
      <family val="2"/>
      <scheme val="minor"/>
    </font>
    <font>
      <b/>
      <sz val="24"/>
      <color rgb="FF0B9CD8"/>
      <name val="Calibri"/>
      <family val="2"/>
      <scheme val="minor"/>
    </font>
    <font>
      <i/>
      <sz val="11"/>
      <name val="Calibri"/>
      <family val="2"/>
      <scheme val="minor"/>
    </font>
    <font>
      <b/>
      <sz val="14"/>
      <color rgb="FFF89822"/>
      <name val="Calibri"/>
      <family val="2"/>
      <scheme val="minor"/>
    </font>
    <font>
      <sz val="8"/>
      <name val="Calibri"/>
      <family val="2"/>
      <scheme val="minor"/>
    </font>
    <font>
      <i/>
      <sz val="11"/>
      <color theme="1"/>
      <name val="Calibri"/>
      <family val="2"/>
      <scheme val="minor"/>
    </font>
    <font>
      <b/>
      <sz val="26"/>
      <color rgb="FF0B9CD8"/>
      <name val="Calibri"/>
      <family val="2"/>
      <scheme val="minor"/>
    </font>
    <font>
      <i/>
      <sz val="8"/>
      <color theme="2" tint="-0.499984740745262"/>
      <name val="Calibri"/>
      <family val="2"/>
      <scheme val="minor"/>
    </font>
    <font>
      <vertAlign val="superscript"/>
      <sz val="11"/>
      <color rgb="FF000000"/>
      <name val="Calibri"/>
      <family val="2"/>
      <scheme val="minor"/>
    </font>
    <font>
      <sz val="24"/>
      <color rgb="FF0B9CD8"/>
      <name val="Calibri"/>
      <family val="2"/>
      <scheme val="minor"/>
    </font>
    <font>
      <i/>
      <sz val="8"/>
      <color theme="1"/>
      <name val="Calibri"/>
      <family val="2"/>
      <scheme val="minor"/>
    </font>
    <font>
      <b/>
      <i/>
      <sz val="11"/>
      <color rgb="FF000000"/>
      <name val="Calibri"/>
      <family val="2"/>
      <scheme val="minor"/>
    </font>
    <font>
      <i/>
      <sz val="11"/>
      <color theme="0"/>
      <name val="Calibri"/>
      <family val="2"/>
      <scheme val="minor"/>
    </font>
    <font>
      <b/>
      <sz val="11"/>
      <color rgb="FFF89822"/>
      <name val="Calibri"/>
      <family val="2"/>
      <scheme val="minor"/>
    </font>
    <font>
      <u/>
      <sz val="8"/>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79998168889431442"/>
        <bgColor theme="6" tint="0.79998168889431442"/>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ck">
        <color rgb="FF0B9CD8"/>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2" fillId="0" borderId="0"/>
    <xf numFmtId="0" fontId="8" fillId="0" borderId="0" applyNumberFormat="0" applyFill="0" applyBorder="0" applyAlignment="0" applyProtection="0"/>
  </cellStyleXfs>
  <cellXfs count="115">
    <xf numFmtId="0" fontId="0" fillId="0" borderId="0" xfId="0"/>
    <xf numFmtId="0" fontId="0" fillId="0" borderId="0" xfId="0" applyAlignment="1">
      <alignment wrapText="1"/>
    </xf>
    <xf numFmtId="0" fontId="0" fillId="0" borderId="2" xfId="0" applyBorder="1" applyAlignment="1" applyProtection="1">
      <alignment wrapText="1"/>
      <protection locked="0"/>
    </xf>
    <xf numFmtId="0" fontId="4" fillId="0" borderId="0" xfId="0" applyFont="1" applyAlignment="1">
      <alignment vertical="center" wrapText="1"/>
    </xf>
    <xf numFmtId="0" fontId="19" fillId="0" borderId="0" xfId="0" applyFont="1"/>
    <xf numFmtId="49" fontId="16" fillId="0" borderId="0" xfId="0" applyNumberFormat="1" applyFont="1"/>
    <xf numFmtId="0" fontId="0" fillId="0" borderId="2" xfId="0" applyBorder="1" applyAlignment="1" applyProtection="1">
      <alignment horizontal="left" vertical="center" wrapText="1"/>
      <protection locked="0"/>
    </xf>
    <xf numFmtId="167" fontId="0" fillId="0" borderId="2" xfId="0" applyNumberFormat="1" applyBorder="1" applyAlignment="1" applyProtection="1">
      <alignment horizontal="left" vertical="center" wrapText="1"/>
      <protection locked="0"/>
    </xf>
    <xf numFmtId="167" fontId="0" fillId="0" borderId="2" xfId="0" applyNumberFormat="1" applyBorder="1" applyAlignment="1" applyProtection="1">
      <alignment vertical="center" wrapText="1"/>
      <protection locked="0"/>
    </xf>
    <xf numFmtId="0" fontId="6" fillId="3" borderId="1" xfId="1" applyFont="1" applyFill="1" applyBorder="1" applyAlignment="1" applyProtection="1">
      <alignment vertical="center" wrapText="1"/>
      <protection locked="0"/>
    </xf>
    <xf numFmtId="165" fontId="6" fillId="3" borderId="1" xfId="1" applyNumberFormat="1" applyFont="1" applyFill="1" applyBorder="1" applyAlignment="1" applyProtection="1">
      <alignment horizontal="left" vertical="center" wrapText="1"/>
      <protection locked="0"/>
    </xf>
    <xf numFmtId="9" fontId="6" fillId="3" borderId="1" xfId="1" applyNumberFormat="1" applyFont="1" applyFill="1" applyBorder="1" applyAlignment="1" applyProtection="1">
      <alignment horizontal="left" vertical="center" wrapText="1"/>
      <protection locked="0"/>
    </xf>
    <xf numFmtId="14" fontId="0" fillId="0" borderId="2" xfId="0" applyNumberFormat="1" applyBorder="1" applyAlignment="1" applyProtection="1">
      <alignment vertical="center" wrapText="1"/>
      <protection locked="0"/>
    </xf>
    <xf numFmtId="0" fontId="1" fillId="0" borderId="0" xfId="0" applyFont="1"/>
    <xf numFmtId="0" fontId="22" fillId="2"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0" fillId="4" borderId="0" xfId="0" applyFill="1" applyAlignment="1">
      <alignment vertical="center"/>
    </xf>
    <xf numFmtId="0" fontId="12" fillId="0" borderId="0" xfId="0" applyFont="1" applyAlignment="1">
      <alignment vertical="center"/>
    </xf>
    <xf numFmtId="0" fontId="12" fillId="0" borderId="0" xfId="0" applyFont="1" applyAlignment="1">
      <alignment vertical="center" wrapText="1"/>
    </xf>
    <xf numFmtId="0" fontId="10" fillId="0" borderId="0" xfId="0" applyFont="1" applyAlignment="1">
      <alignment vertical="center"/>
    </xf>
    <xf numFmtId="0" fontId="20" fillId="0" borderId="0" xfId="0" applyFont="1" applyAlignment="1">
      <alignment wrapText="1"/>
    </xf>
    <xf numFmtId="0" fontId="4" fillId="0" borderId="0" xfId="0" applyFont="1" applyAlignment="1">
      <alignment vertical="top"/>
    </xf>
    <xf numFmtId="0" fontId="22" fillId="2" borderId="0" xfId="1" applyFont="1" applyFill="1" applyAlignment="1">
      <alignment horizontal="right" vertical="center" wrapText="1" indent="2"/>
    </xf>
    <xf numFmtId="0" fontId="7" fillId="2" borderId="0" xfId="1" applyFont="1" applyFill="1"/>
    <xf numFmtId="0" fontId="6" fillId="2" borderId="0" xfId="1" applyFont="1" applyFill="1" applyAlignment="1">
      <alignment horizontal="center"/>
    </xf>
    <xf numFmtId="0" fontId="7" fillId="2" borderId="0" xfId="1" applyFont="1" applyFill="1" applyAlignment="1">
      <alignment horizontal="left" vertical="center"/>
    </xf>
    <xf numFmtId="0" fontId="7" fillId="2" borderId="0" xfId="1" applyFont="1" applyFill="1" applyAlignment="1">
      <alignment horizontal="center" vertical="center"/>
    </xf>
    <xf numFmtId="0" fontId="6" fillId="2" borderId="0" xfId="1" applyFont="1" applyFill="1"/>
    <xf numFmtId="0" fontId="0" fillId="0" borderId="0" xfId="0" applyAlignment="1">
      <alignment vertical="top"/>
    </xf>
    <xf numFmtId="0" fontId="1" fillId="3" borderId="2" xfId="0" applyFont="1" applyFill="1" applyBorder="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166" fontId="1" fillId="3" borderId="2" xfId="0" applyNumberFormat="1" applyFont="1" applyFill="1" applyBorder="1" applyAlignment="1">
      <alignment horizontal="left" vertical="center" wrapText="1"/>
    </xf>
    <xf numFmtId="0" fontId="14" fillId="0" borderId="0" xfId="0" applyFont="1" applyAlignment="1">
      <alignment horizontal="left" wrapText="1"/>
    </xf>
    <xf numFmtId="0" fontId="7" fillId="3" borderId="2" xfId="0" applyFont="1" applyFill="1" applyBorder="1" applyAlignment="1">
      <alignment horizontal="left" vertical="center" wrapText="1"/>
    </xf>
    <xf numFmtId="1" fontId="6" fillId="0" borderId="2" xfId="0" applyNumberFormat="1" applyFont="1" applyBorder="1" applyAlignment="1">
      <alignment horizontal="left" vertical="center" wrapText="1"/>
    </xf>
    <xf numFmtId="0" fontId="0" fillId="0" borderId="10" xfId="0" applyBorder="1" applyAlignment="1">
      <alignment horizontal="center" wrapText="1"/>
    </xf>
    <xf numFmtId="2" fontId="6" fillId="0" borderId="2" xfId="0" applyNumberFormat="1" applyFont="1" applyBorder="1" applyAlignment="1">
      <alignment horizontal="left" vertical="center" wrapText="1"/>
    </xf>
    <xf numFmtId="164" fontId="6" fillId="0" borderId="2" xfId="0" applyNumberFormat="1" applyFont="1" applyBorder="1" applyAlignment="1">
      <alignment horizontal="left" vertical="center" wrapText="1"/>
    </xf>
    <xf numFmtId="0" fontId="3" fillId="0" borderId="0" xfId="0" applyFont="1" applyAlignment="1">
      <alignment wrapText="1"/>
    </xf>
    <xf numFmtId="0" fontId="9" fillId="0" borderId="0" xfId="0" applyFont="1" applyAlignment="1">
      <alignment vertical="center" wrapText="1"/>
    </xf>
    <xf numFmtId="164" fontId="3" fillId="0" borderId="0" xfId="0" applyNumberFormat="1" applyFont="1" applyAlignment="1">
      <alignment horizontal="left" vertical="center" wrapText="1"/>
    </xf>
    <xf numFmtId="0" fontId="21" fillId="0" borderId="0" xfId="0" applyFont="1" applyAlignment="1">
      <alignment horizontal="left" wrapText="1"/>
    </xf>
    <xf numFmtId="0" fontId="21" fillId="0" borderId="0" xfId="0" applyFont="1" applyAlignment="1">
      <alignment vertical="center" wrapText="1"/>
    </xf>
    <xf numFmtId="0" fontId="14" fillId="0" borderId="0" xfId="0" applyFont="1" applyAlignment="1">
      <alignment vertical="center" wrapText="1"/>
    </xf>
    <xf numFmtId="14" fontId="6" fillId="0" borderId="4" xfId="0" applyNumberFormat="1" applyFont="1" applyBorder="1" applyAlignment="1">
      <alignment horizontal="left" vertical="center" wrapText="1"/>
    </xf>
    <xf numFmtId="14" fontId="6" fillId="0" borderId="2" xfId="0" applyNumberFormat="1" applyFont="1" applyBorder="1" applyAlignment="1">
      <alignment horizontal="left" vertical="center" wrapText="1"/>
    </xf>
    <xf numFmtId="0" fontId="6" fillId="0" borderId="2" xfId="0" applyFont="1" applyBorder="1" applyAlignment="1">
      <alignment horizontal="left" vertical="center" wrapText="1"/>
    </xf>
    <xf numFmtId="0" fontId="11" fillId="0" borderId="0" xfId="0" applyFont="1" applyAlignment="1">
      <alignment horizontal="left" vertical="center" wrapText="1"/>
    </xf>
    <xf numFmtId="0" fontId="0" fillId="0" borderId="2" xfId="0" applyBorder="1" applyAlignment="1">
      <alignment horizontal="left" vertical="center" wrapText="1"/>
    </xf>
    <xf numFmtId="166" fontId="0" fillId="0" borderId="2" xfId="0" applyNumberFormat="1" applyBorder="1" applyAlignment="1">
      <alignment horizontal="left" vertical="center" wrapText="1"/>
    </xf>
    <xf numFmtId="2" fontId="0" fillId="0" borderId="2" xfId="0" applyNumberFormat="1" applyBorder="1" applyAlignment="1">
      <alignment horizontal="left" vertical="center" wrapText="1"/>
    </xf>
    <xf numFmtId="1" fontId="0" fillId="0" borderId="2" xfId="0" applyNumberFormat="1" applyBorder="1" applyAlignment="1">
      <alignment horizontal="left" vertical="center" wrapText="1"/>
    </xf>
    <xf numFmtId="164" fontId="0" fillId="0" borderId="2" xfId="0" applyNumberFormat="1" applyBorder="1" applyAlignment="1">
      <alignment horizontal="left" vertical="center" wrapText="1"/>
    </xf>
    <xf numFmtId="0" fontId="3" fillId="2" borderId="0" xfId="0" applyFont="1" applyFill="1" applyAlignment="1">
      <alignment wrapText="1"/>
    </xf>
    <xf numFmtId="0" fontId="7" fillId="3" borderId="2"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locked="0"/>
    </xf>
    <xf numFmtId="0" fontId="0" fillId="0" borderId="2" xfId="0" applyBorder="1" applyProtection="1">
      <protection locked="0"/>
    </xf>
    <xf numFmtId="165" fontId="15" fillId="0" borderId="0" xfId="0" applyNumberFormat="1" applyFont="1" applyAlignment="1">
      <alignment horizontal="left" vertical="center"/>
    </xf>
    <xf numFmtId="0" fontId="0" fillId="0" borderId="0" xfId="0" applyAlignment="1">
      <alignment horizontal="left" vertical="center"/>
    </xf>
    <xf numFmtId="0" fontId="7" fillId="3" borderId="4" xfId="0" applyFont="1" applyFill="1" applyBorder="1" applyAlignment="1">
      <alignment horizontal="left" vertical="center" wrapText="1"/>
    </xf>
    <xf numFmtId="0" fontId="1" fillId="3" borderId="4" xfId="0" applyFont="1" applyFill="1" applyBorder="1" applyAlignment="1">
      <alignment horizontal="left" vertical="center" wrapText="1"/>
    </xf>
    <xf numFmtId="167" fontId="0" fillId="0" borderId="2" xfId="0" applyNumberFormat="1" applyBorder="1" applyAlignment="1">
      <alignment horizontal="left" vertical="center" wrapText="1"/>
    </xf>
    <xf numFmtId="0" fontId="0" fillId="0" borderId="2" xfId="0" applyBorder="1" applyAlignment="1">
      <alignment horizontal="right" vertical="center" wrapText="1"/>
    </xf>
    <xf numFmtId="164" fontId="0" fillId="0" borderId="2" xfId="0" applyNumberFormat="1" applyBorder="1" applyAlignment="1">
      <alignment horizontal="right" vertical="center" wrapText="1"/>
    </xf>
    <xf numFmtId="164" fontId="0" fillId="0" borderId="2" xfId="0" applyNumberFormat="1" applyBorder="1" applyAlignment="1">
      <alignment horizontal="left" vertical="center"/>
    </xf>
    <xf numFmtId="0" fontId="0" fillId="0" borderId="2" xfId="0" applyBorder="1" applyAlignment="1">
      <alignment horizontal="left" vertical="center"/>
    </xf>
    <xf numFmtId="167" fontId="0" fillId="0" borderId="0" xfId="0" applyNumberFormat="1" applyAlignment="1">
      <alignment horizontal="right" vertical="center" wrapText="1"/>
    </xf>
    <xf numFmtId="167" fontId="0" fillId="0" borderId="0" xfId="0" applyNumberFormat="1" applyAlignment="1">
      <alignment horizontal="left" vertical="center" wrapText="1"/>
    </xf>
    <xf numFmtId="1" fontId="7" fillId="3" borderId="2" xfId="0" applyNumberFormat="1" applyFont="1" applyFill="1" applyBorder="1" applyAlignment="1">
      <alignment horizontal="right" vertical="center"/>
    </xf>
    <xf numFmtId="0" fontId="7" fillId="3" borderId="2" xfId="0" applyFont="1" applyFill="1" applyBorder="1" applyAlignment="1">
      <alignment horizontal="right" vertical="center"/>
    </xf>
    <xf numFmtId="164" fontId="7" fillId="3" borderId="2" xfId="0" applyNumberFormat="1" applyFont="1" applyFill="1" applyBorder="1" applyAlignment="1">
      <alignment horizontal="right" vertical="center"/>
    </xf>
    <xf numFmtId="0" fontId="7" fillId="3" borderId="2" xfId="0" applyFont="1" applyFill="1" applyBorder="1" applyAlignment="1" applyProtection="1">
      <alignment horizontal="left" vertical="center" wrapText="1"/>
      <protection locked="0"/>
    </xf>
    <xf numFmtId="167" fontId="0" fillId="0" borderId="2" xfId="0" applyNumberFormat="1" applyBorder="1" applyAlignment="1">
      <alignment vertical="center" wrapText="1"/>
    </xf>
    <xf numFmtId="0" fontId="23" fillId="0" borderId="0" xfId="2" applyFont="1" applyFill="1" applyBorder="1"/>
    <xf numFmtId="0" fontId="4" fillId="0" borderId="0" xfId="0" applyFont="1" applyAlignment="1">
      <alignment horizontal="left" vertical="center" wrapText="1"/>
    </xf>
    <xf numFmtId="0" fontId="16" fillId="0" borderId="11" xfId="0" applyFont="1" applyBorder="1" applyAlignment="1">
      <alignment horizontal="center" wrapText="1"/>
    </xf>
    <xf numFmtId="0" fontId="10" fillId="0" borderId="0" xfId="0" applyFont="1" applyAlignment="1">
      <alignment horizontal="left" vertical="top"/>
    </xf>
    <xf numFmtId="0" fontId="18" fillId="0" borderId="0" xfId="0" applyFont="1" applyAlignment="1">
      <alignment horizontal="left" vertical="top"/>
    </xf>
    <xf numFmtId="0" fontId="5"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4" fillId="0" borderId="0" xfId="0" applyFont="1"/>
    <xf numFmtId="0" fontId="5" fillId="0" borderId="0" xfId="0" applyFont="1"/>
    <xf numFmtId="0" fontId="10" fillId="0" borderId="0" xfId="0" applyFont="1" applyAlignment="1">
      <alignment vertical="center" wrapText="1"/>
    </xf>
    <xf numFmtId="0" fontId="1" fillId="3" borderId="2" xfId="0" applyFont="1" applyFill="1" applyBorder="1" applyAlignment="1">
      <alignment horizontal="left" vertical="center" wrapText="1"/>
    </xf>
    <xf numFmtId="0" fontId="1" fillId="3" borderId="7" xfId="0" applyFont="1" applyFill="1" applyBorder="1" applyAlignment="1">
      <alignment horizontal="center" vertical="center" textRotation="90" wrapText="1"/>
    </xf>
    <xf numFmtId="0" fontId="1" fillId="3" borderId="8" xfId="0" applyFont="1" applyFill="1" applyBorder="1" applyAlignment="1">
      <alignment horizontal="center" vertical="center" textRotation="90" wrapText="1"/>
    </xf>
    <xf numFmtId="0" fontId="1" fillId="3" borderId="4" xfId="0" applyFont="1" applyFill="1" applyBorder="1" applyAlignment="1">
      <alignment horizontal="center" vertical="center" textRotation="90"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3"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166" fontId="1" fillId="3" borderId="2" xfId="0" applyNumberFormat="1" applyFont="1" applyFill="1" applyBorder="1" applyAlignment="1" applyProtection="1">
      <alignment horizontal="left" vertical="center" wrapText="1"/>
      <protection locked="0"/>
    </xf>
    <xf numFmtId="166" fontId="1" fillId="3" borderId="6" xfId="0" applyNumberFormat="1" applyFont="1" applyFill="1" applyBorder="1" applyAlignment="1" applyProtection="1">
      <alignment horizontal="left" vertical="center" wrapText="1"/>
      <protection locked="0"/>
    </xf>
    <xf numFmtId="0" fontId="1" fillId="3" borderId="2" xfId="0" applyFont="1" applyFill="1" applyBorder="1" applyAlignment="1">
      <alignment horizontal="center" vertical="center" textRotation="90" wrapText="1"/>
    </xf>
    <xf numFmtId="0" fontId="11" fillId="0" borderId="5" xfId="0" applyFont="1" applyBorder="1" applyAlignment="1">
      <alignment horizontal="left" vertical="center" wrapText="1"/>
    </xf>
    <xf numFmtId="0" fontId="10" fillId="0" borderId="0" xfId="0" applyFont="1" applyAlignment="1">
      <alignment horizontal="left" vertical="center" wrapText="1"/>
    </xf>
    <xf numFmtId="0" fontId="3" fillId="0" borderId="5" xfId="0" applyFont="1" applyBorder="1" applyAlignment="1">
      <alignment horizontal="left" wrapText="1"/>
    </xf>
    <xf numFmtId="0" fontId="1" fillId="3" borderId="15" xfId="0" applyFont="1" applyFill="1" applyBorder="1" applyAlignment="1">
      <alignment vertical="center" wrapText="1"/>
    </xf>
    <xf numFmtId="0" fontId="1" fillId="3"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2" xfId="0" applyFont="1" applyFill="1" applyBorder="1" applyAlignment="1">
      <alignment vertical="center" wrapText="1"/>
    </xf>
    <xf numFmtId="165" fontId="15" fillId="0" borderId="5" xfId="0" applyNumberFormat="1" applyFont="1" applyBorder="1" applyAlignment="1">
      <alignment horizontal="left" vertical="center"/>
    </xf>
    <xf numFmtId="0" fontId="7" fillId="3" borderId="2" xfId="0" applyFont="1" applyFill="1" applyBorder="1" applyAlignment="1">
      <alignment horizontal="right" vertical="center" wrapText="1"/>
    </xf>
    <xf numFmtId="0" fontId="7" fillId="3" borderId="2" xfId="0" applyFont="1" applyFill="1" applyBorder="1" applyAlignment="1" applyProtection="1">
      <alignment horizontal="left" vertical="top" wrapText="1"/>
      <protection locked="0"/>
    </xf>
    <xf numFmtId="0" fontId="7" fillId="3" borderId="2" xfId="0" applyFont="1" applyFill="1" applyBorder="1" applyAlignment="1">
      <alignment horizontal="left" vertical="center" wrapText="1"/>
    </xf>
    <xf numFmtId="0" fontId="7" fillId="3" borderId="9" xfId="0" applyFont="1" applyFill="1" applyBorder="1" applyAlignment="1" applyProtection="1">
      <alignment horizontal="left" vertical="center" wrapText="1"/>
      <protection locked="0"/>
    </xf>
    <xf numFmtId="0" fontId="7" fillId="3" borderId="6" xfId="0" applyFont="1" applyFill="1" applyBorder="1" applyAlignment="1" applyProtection="1">
      <alignment horizontal="left" vertical="center" wrapText="1"/>
      <protection locked="0"/>
    </xf>
    <xf numFmtId="0" fontId="1" fillId="3" borderId="2" xfId="0" applyFont="1" applyFill="1" applyBorder="1" applyAlignment="1">
      <alignment horizontal="right" vertical="center" wrapText="1"/>
    </xf>
    <xf numFmtId="0" fontId="7" fillId="3" borderId="2" xfId="0" applyFont="1" applyFill="1" applyBorder="1" applyAlignment="1">
      <alignment horizontal="right" vertical="center"/>
    </xf>
    <xf numFmtId="0" fontId="7" fillId="3" borderId="9" xfId="0" applyFont="1" applyFill="1" applyBorder="1" applyAlignment="1">
      <alignment horizontal="left" vertical="center" wrapText="1"/>
    </xf>
    <xf numFmtId="0" fontId="7" fillId="3" borderId="6" xfId="0" applyFont="1" applyFill="1" applyBorder="1" applyAlignment="1">
      <alignment horizontal="left" vertical="center" wrapText="1"/>
    </xf>
  </cellXfs>
  <cellStyles count="3">
    <cellStyle name="Hyperlink" xfId="2" builtinId="8"/>
    <cellStyle name="Normal" xfId="0" builtinId="0"/>
    <cellStyle name="Normal 2" xfId="1" xr:uid="{8E400956-3BA8-44C3-8DCA-B24A59E24311}"/>
  </cellStyles>
  <dxfs count="548">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tint="-4.9989318521683403E-2"/>
      </font>
      <fill>
        <patternFill>
          <bgColor theme="0" tint="-4.9989318521683403E-2"/>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F9BDAC"/>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patternType="none">
          <bgColor auto="1"/>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tint="-4.9989318521683403E-2"/>
      </font>
      <fill>
        <patternFill patternType="solid">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b/>
        <i val="0"/>
        <color auto="1"/>
      </font>
      <fill>
        <patternFill patternType="solid">
          <bgColor rgb="FFF9BDAC"/>
        </patternFill>
      </fill>
    </dxf>
    <dxf>
      <font>
        <b/>
        <i val="0"/>
        <color auto="1"/>
      </font>
      <fill>
        <patternFill patternType="solid">
          <bgColor rgb="FFCEE5B4"/>
        </patternFill>
      </fill>
    </dxf>
    <dxf>
      <font>
        <color theme="0" tint="-4.9989318521683403E-2"/>
      </font>
      <fill>
        <patternFill>
          <bgColor theme="0" tint="-4.9989318521683403E-2"/>
        </patternFill>
      </fill>
    </dxf>
    <dxf>
      <font>
        <color theme="0"/>
      </font>
      <fill>
        <patternFill patternType="none">
          <bgColor auto="1"/>
        </patternFill>
      </fill>
    </dxf>
    <dxf>
      <font>
        <color theme="0"/>
      </font>
    </dxf>
    <dxf>
      <font>
        <color theme="0"/>
      </font>
    </dxf>
    <dxf>
      <font>
        <color theme="0"/>
      </font>
    </dxf>
    <dxf>
      <font>
        <color theme="0"/>
      </font>
    </dxf>
    <dxf>
      <font>
        <color theme="0"/>
      </font>
      <fill>
        <patternFill>
          <fgColor theme="0"/>
          <bgColor theme="0"/>
        </patternFill>
      </fill>
    </dxf>
    <dxf>
      <font>
        <color theme="0"/>
      </font>
      <fill>
        <patternFill>
          <fgColor theme="0"/>
          <bgColor theme="0"/>
        </patternFill>
      </fill>
    </dxf>
    <dxf>
      <font>
        <color theme="0"/>
      </font>
      <fill>
        <patternFill>
          <fgColor theme="0"/>
          <bgColor theme="0"/>
        </patternFill>
      </fill>
    </dxf>
  </dxfs>
  <tableStyles count="1" defaultTableStyle="TableStyleMedium2" defaultPivotStyle="PivotStyleLight16">
    <tableStyle name="Table Style 1" pivot="0" count="0" xr9:uid="{AB1F1AD9-0A96-4FBD-A5EB-FF08FE209022}"/>
  </tableStyles>
  <colors>
    <mruColors>
      <color rgb="FFF89822"/>
      <color rgb="FFF9BDAC"/>
      <color rgb="FF0B9CD8"/>
      <color rgb="FF81C342"/>
      <color rgb="FF2AD8EA"/>
      <color rgb="FFFCBB02"/>
      <color rgb="FFFB85AF"/>
      <color rgb="FFF81C2C"/>
      <color rgb="FFD283F5"/>
      <color rgb="FF2A8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Compliance Rate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'Summary Data'!$B$12</c:f>
              <c:strCache>
                <c:ptCount val="1"/>
                <c:pt idx="0">
                  <c:v>Goal Rate</c:v>
                </c:pt>
              </c:strCache>
            </c:strRef>
          </c:tx>
          <c:spPr>
            <a:ln w="28575" cap="rnd">
              <a:solidFill>
                <a:srgbClr val="0B9CD8"/>
              </a:solidFill>
              <a:round/>
            </a:ln>
            <a:effectLst/>
          </c:spPr>
          <c:marker>
            <c:symbol val="circle"/>
            <c:size val="5"/>
            <c:spPr>
              <a:solidFill>
                <a:srgbClr val="0B9CD8"/>
              </a:solidFill>
              <a:ln w="9525">
                <a:solidFill>
                  <a:srgbClr val="0B9CD8"/>
                </a:solidFill>
              </a:ln>
              <a:effectLst/>
            </c:spPr>
          </c:marker>
          <c:cat>
            <c:strRef>
              <c:f>'Summary Data'!$C$4:$N$4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Data'!$C$12:$N$12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8BB-472F-B96E-F54D32780BAE}"/>
            </c:ext>
          </c:extLst>
        </c:ser>
        <c:ser>
          <c:idx val="2"/>
          <c:order val="1"/>
          <c:tx>
            <c:strRef>
              <c:f>'Summary Data'!$B$11</c:f>
              <c:strCache>
                <c:ptCount val="1"/>
                <c:pt idx="0">
                  <c:v>Compliance Rate</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'Summary Data'!$C$4:$N$4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Data'!$C$11:$N$11</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58BB-472F-B96E-F54D32780BAE}"/>
            </c:ext>
          </c:extLst>
        </c:ser>
        <c:dLbls>
          <c:showLegendKey val="0"/>
          <c:showVal val="0"/>
          <c:showCatName val="0"/>
          <c:showSerName val="0"/>
          <c:showPercent val="0"/>
          <c:showBubbleSize val="0"/>
        </c:dLbls>
        <c:marker val="1"/>
        <c:smooth val="0"/>
        <c:axId val="642195104"/>
        <c:axId val="655231632"/>
      </c:lineChart>
      <c:catAx>
        <c:axId val="642195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231632"/>
        <c:crosses val="autoZero"/>
        <c:auto val="1"/>
        <c:lblAlgn val="ctr"/>
        <c:lblOffset val="100"/>
        <c:noMultiLvlLbl val="1"/>
      </c:catAx>
      <c:valAx>
        <c:axId val="6552316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1951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Data'!$A$56</c:f>
          <c:strCache>
            <c:ptCount val="1"/>
            <c:pt idx="0">
              <c:v>Compliance Rate for Job/Role: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v>Goal Rate</c:v>
          </c:tx>
          <c:spPr>
            <a:ln w="28575" cap="rnd">
              <a:solidFill>
                <a:srgbClr val="0B9CD8"/>
              </a:solidFill>
              <a:round/>
            </a:ln>
            <a:effectLst/>
          </c:spPr>
          <c:marker>
            <c:symbol val="circle"/>
            <c:size val="5"/>
            <c:spPr>
              <a:solidFill>
                <a:srgbClr val="0B9CD8"/>
              </a:solidFill>
              <a:ln w="9525">
                <a:solidFill>
                  <a:srgbClr val="0B9CD8"/>
                </a:solidFill>
              </a:ln>
              <a:effectLst/>
            </c:spPr>
          </c:marker>
          <c:cat>
            <c:strRef>
              <c:f>'Summary Data'!$C$4:$N$4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Data'!$C$12:$N$12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7D6-4109-B0E1-994E15AFE746}"/>
            </c:ext>
          </c:extLst>
        </c:ser>
        <c:ser>
          <c:idx val="0"/>
          <c:order val="1"/>
          <c:tx>
            <c:strRef>
              <c:f>'Summary Data'!$B$55</c:f>
              <c:strCache>
                <c:ptCount val="1"/>
                <c:pt idx="0">
                  <c:v>Compliance Rate</c:v>
                </c:pt>
              </c:strCache>
            </c:strRef>
          </c:tx>
          <c:spPr>
            <a:ln w="28575" cap="rnd">
              <a:solidFill>
                <a:srgbClr val="81C342"/>
              </a:solidFill>
              <a:round/>
            </a:ln>
            <a:effectLst/>
          </c:spPr>
          <c:marker>
            <c:symbol val="circle"/>
            <c:size val="5"/>
            <c:spPr>
              <a:solidFill>
                <a:srgbClr val="81C342"/>
              </a:solidFill>
              <a:ln w="9525">
                <a:solidFill>
                  <a:srgbClr val="81C342"/>
                </a:solidFill>
              </a:ln>
              <a:effectLst/>
            </c:spPr>
          </c:marker>
          <c:cat>
            <c:strRef>
              <c:f>'Summary Data'!$C$4:$N$4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Data'!$C$55:$N$55</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7298-474E-B730-BF105FF0DDDC}"/>
            </c:ext>
          </c:extLst>
        </c:ser>
        <c:dLbls>
          <c:showLegendKey val="0"/>
          <c:showVal val="0"/>
          <c:showCatName val="0"/>
          <c:showSerName val="0"/>
          <c:showPercent val="0"/>
          <c:showBubbleSize val="0"/>
        </c:dLbls>
        <c:marker val="1"/>
        <c:smooth val="0"/>
        <c:axId val="671924864"/>
        <c:axId val="472490207"/>
      </c:lineChart>
      <c:catAx>
        <c:axId val="67192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90207"/>
        <c:crosses val="autoZero"/>
        <c:auto val="1"/>
        <c:lblAlgn val="ctr"/>
        <c:lblOffset val="100"/>
        <c:noMultiLvlLbl val="1"/>
      </c:catAx>
      <c:valAx>
        <c:axId val="4724902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719248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Weekly</a:t>
            </a:r>
            <a:r>
              <a:rPr lang="en-US" baseline="0"/>
              <a:t> </a:t>
            </a:r>
            <a:r>
              <a:rPr lang="en-US"/>
              <a:t>Compliance Rates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'Summary Data'!$B$33</c:f>
              <c:strCache>
                <c:ptCount val="1"/>
                <c:pt idx="0">
                  <c:v>Compliance Rate</c:v>
                </c:pt>
              </c:strCache>
            </c:strRef>
          </c:tx>
          <c:spPr>
            <a:solidFill>
              <a:srgbClr val="0B9CD8"/>
            </a:solidFill>
            <a:ln>
              <a:solidFill>
                <a:srgbClr val="0B9CD8"/>
              </a:solidFill>
            </a:ln>
            <a:effectLst/>
          </c:spPr>
          <c:invertIfNegative val="0"/>
          <c:cat>
            <c:strRef>
              <c:f>'Summary Data'!$C$34:$Q$34</c:f>
              <c:strCache>
                <c:ptCount val="15"/>
                <c:pt idx="0">
                  <c:v> - </c:v>
                </c:pt>
                <c:pt idx="1">
                  <c:v> - </c:v>
                </c:pt>
                <c:pt idx="2">
                  <c:v> - </c:v>
                </c:pt>
                <c:pt idx="3">
                  <c:v> - </c:v>
                </c:pt>
                <c:pt idx="4">
                  <c:v> - </c:v>
                </c:pt>
                <c:pt idx="5">
                  <c:v> - </c:v>
                </c:pt>
                <c:pt idx="6">
                  <c:v> - </c:v>
                </c:pt>
                <c:pt idx="7">
                  <c:v> - </c:v>
                </c:pt>
                <c:pt idx="8">
                  <c:v> - </c:v>
                </c:pt>
                <c:pt idx="9">
                  <c:v> - </c:v>
                </c:pt>
                <c:pt idx="10">
                  <c:v> - </c:v>
                </c:pt>
                <c:pt idx="11">
                  <c:v> - </c:v>
                </c:pt>
                <c:pt idx="12">
                  <c:v> - </c:v>
                </c:pt>
                <c:pt idx="13">
                  <c:v> - </c:v>
                </c:pt>
                <c:pt idx="14">
                  <c:v> - </c:v>
                </c:pt>
              </c:strCache>
            </c:strRef>
          </c:cat>
          <c:val>
            <c:numRef>
              <c:f>'Summary Data'!$C$33:$Q$33</c:f>
              <c:numCache>
                <c:formatCode>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extLst>
            <c:ext xmlns:c16="http://schemas.microsoft.com/office/drawing/2014/chart" uri="{C3380CC4-5D6E-409C-BE32-E72D297353CC}">
              <c16:uniqueId val="{00000000-E813-41CB-8FD9-9061ADF3EE4E}"/>
            </c:ext>
          </c:extLst>
        </c:ser>
        <c:dLbls>
          <c:showLegendKey val="0"/>
          <c:showVal val="0"/>
          <c:showCatName val="0"/>
          <c:showSerName val="0"/>
          <c:showPercent val="0"/>
          <c:showBubbleSize val="0"/>
        </c:dLbls>
        <c:gapWidth val="150"/>
        <c:axId val="2046625039"/>
        <c:axId val="1758803199"/>
      </c:barChart>
      <c:catAx>
        <c:axId val="2046625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8803199"/>
        <c:crosses val="autoZero"/>
        <c:auto val="1"/>
        <c:lblAlgn val="ctr"/>
        <c:lblOffset val="100"/>
        <c:noMultiLvlLbl val="0"/>
      </c:catAx>
      <c:valAx>
        <c:axId val="17588031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662503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Data'!$A$74</c:f>
          <c:strCache>
            <c:ptCount val="1"/>
            <c:pt idx="0">
              <c:v>Completion Rate for Tracking Question: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3"/>
          <c:order val="0"/>
          <c:tx>
            <c:strRef>
              <c:f>'Summary Data'!$B$73</c:f>
              <c:strCache>
                <c:ptCount val="1"/>
                <c:pt idx="0">
                  <c:v>Completion Rate</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'Summary Data'!$C$70:$N$70</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Data'!$C$73:$N$73</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3-63E3-4CE2-9B2E-4C51D4FE365A}"/>
            </c:ext>
          </c:extLst>
        </c:ser>
        <c:dLbls>
          <c:showLegendKey val="0"/>
          <c:showVal val="0"/>
          <c:showCatName val="0"/>
          <c:showSerName val="0"/>
          <c:showPercent val="0"/>
          <c:showBubbleSize val="0"/>
        </c:dLbls>
        <c:marker val="1"/>
        <c:smooth val="0"/>
        <c:axId val="2122445151"/>
        <c:axId val="1391292431"/>
      </c:lineChart>
      <c:catAx>
        <c:axId val="2122445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1292431"/>
        <c:crosses val="autoZero"/>
        <c:auto val="1"/>
        <c:lblAlgn val="ctr"/>
        <c:lblOffset val="100"/>
        <c:noMultiLvlLbl val="0"/>
      </c:catAx>
      <c:valAx>
        <c:axId val="13912924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24451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4</xdr:col>
      <xdr:colOff>923925</xdr:colOff>
      <xdr:row>1</xdr:row>
      <xdr:rowOff>103414</xdr:rowOff>
    </xdr:to>
    <xdr:pic>
      <xdr:nvPicPr>
        <xdr:cNvPr id="3" name="Picture 2" descr="Telligen QI Connect™ Logo">
          <a:extLst>
            <a:ext uri="{FF2B5EF4-FFF2-40B4-BE49-F238E27FC236}">
              <a16:creationId xmlns:a16="http://schemas.microsoft.com/office/drawing/2014/main" id="{B6540A51-0137-411D-BD70-9BAA8D13F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7772400" cy="1665514"/>
        </a:xfrm>
        <a:prstGeom prst="rect">
          <a:avLst/>
        </a:prstGeom>
        <a:solidFill>
          <a:srgbClr val="CEE5B4"/>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11</xdr:row>
      <xdr:rowOff>47625</xdr:rowOff>
    </xdr:from>
    <xdr:to>
      <xdr:col>1</xdr:col>
      <xdr:colOff>447675</xdr:colOff>
      <xdr:row>11</xdr:row>
      <xdr:rowOff>47625</xdr:rowOff>
    </xdr:to>
    <xdr:cxnSp macro="">
      <xdr:nvCxnSpPr>
        <xdr:cNvPr id="9" name="Straight Arrow Connector 8" descr="Orange straight arrow">
          <a:extLst>
            <a:ext uri="{FF2B5EF4-FFF2-40B4-BE49-F238E27FC236}">
              <a16:creationId xmlns:a16="http://schemas.microsoft.com/office/drawing/2014/main" id="{B3D62D89-BA51-45E6-AC78-9F03572F8AF7}"/>
            </a:ext>
          </a:extLst>
        </xdr:cNvPr>
        <xdr:cNvCxnSpPr/>
      </xdr:nvCxnSpPr>
      <xdr:spPr>
        <a:xfrm>
          <a:off x="304800" y="2143125"/>
          <a:ext cx="752475" cy="0"/>
        </a:xfrm>
        <a:prstGeom prst="straightConnector1">
          <a:avLst/>
        </a:prstGeom>
        <a:ln w="57150">
          <a:solidFill>
            <a:srgbClr val="F15B3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476250</xdr:colOff>
      <xdr:row>2</xdr:row>
      <xdr:rowOff>38100</xdr:rowOff>
    </xdr:from>
    <xdr:to>
      <xdr:col>20</xdr:col>
      <xdr:colOff>180975</xdr:colOff>
      <xdr:row>24</xdr:row>
      <xdr:rowOff>162527</xdr:rowOff>
    </xdr:to>
    <xdr:pic>
      <xdr:nvPicPr>
        <xdr:cNvPr id="3" name="Picture 2" descr="Audit Score Template example">
          <a:extLst>
            <a:ext uri="{FF2B5EF4-FFF2-40B4-BE49-F238E27FC236}">
              <a16:creationId xmlns:a16="http://schemas.microsoft.com/office/drawing/2014/main" id="{451AB989-72A3-EEB5-511B-1FCEF06BB698}"/>
            </a:ext>
          </a:extLst>
        </xdr:cNvPr>
        <xdr:cNvPicPr>
          <a:picLocks noChangeAspect="1"/>
        </xdr:cNvPicPr>
      </xdr:nvPicPr>
      <xdr:blipFill rotWithShape="1">
        <a:blip xmlns:r="http://schemas.openxmlformats.org/officeDocument/2006/relationships" r:embed="rId1"/>
        <a:srcRect r="517"/>
        <a:stretch/>
      </xdr:blipFill>
      <xdr:spPr>
        <a:xfrm>
          <a:off x="1085850" y="419100"/>
          <a:ext cx="11287125" cy="4315427"/>
        </a:xfrm>
        <a:prstGeom prst="rect">
          <a:avLst/>
        </a:prstGeom>
      </xdr:spPr>
    </xdr:pic>
    <xdr:clientData/>
  </xdr:twoCellAnchor>
  <xdr:twoCellAnchor editAs="oneCell">
    <xdr:from>
      <xdr:col>4</xdr:col>
      <xdr:colOff>304803</xdr:colOff>
      <xdr:row>34</xdr:row>
      <xdr:rowOff>152400</xdr:rowOff>
    </xdr:from>
    <xdr:to>
      <xdr:col>14</xdr:col>
      <xdr:colOff>304587</xdr:colOff>
      <xdr:row>59</xdr:row>
      <xdr:rowOff>53340</xdr:rowOff>
    </xdr:to>
    <xdr:pic>
      <xdr:nvPicPr>
        <xdr:cNvPr id="8" name="Picture 7" descr="Audit Information Fields example">
          <a:extLst>
            <a:ext uri="{FF2B5EF4-FFF2-40B4-BE49-F238E27FC236}">
              <a16:creationId xmlns:a16="http://schemas.microsoft.com/office/drawing/2014/main" id="{B7E9208B-5E56-3C39-23CA-1B937E0A9867}"/>
            </a:ext>
          </a:extLst>
        </xdr:cNvPr>
        <xdr:cNvPicPr>
          <a:picLocks noChangeAspect="1"/>
        </xdr:cNvPicPr>
      </xdr:nvPicPr>
      <xdr:blipFill>
        <a:blip xmlns:r="http://schemas.openxmlformats.org/officeDocument/2006/relationships" r:embed="rId2"/>
        <a:stretch>
          <a:fillRect/>
        </a:stretch>
      </xdr:blipFill>
      <xdr:spPr>
        <a:xfrm>
          <a:off x="2743203" y="6629400"/>
          <a:ext cx="6095784" cy="4663440"/>
        </a:xfrm>
        <a:prstGeom prst="rect">
          <a:avLst/>
        </a:prstGeom>
      </xdr:spPr>
    </xdr:pic>
    <xdr:clientData/>
  </xdr:twoCellAnchor>
  <xdr:twoCellAnchor>
    <xdr:from>
      <xdr:col>3</xdr:col>
      <xdr:colOff>95250</xdr:colOff>
      <xdr:row>2</xdr:row>
      <xdr:rowOff>85725</xdr:rowOff>
    </xdr:from>
    <xdr:to>
      <xdr:col>4</xdr:col>
      <xdr:colOff>238125</xdr:colOff>
      <xdr:row>2</xdr:row>
      <xdr:rowOff>85725</xdr:rowOff>
    </xdr:to>
    <xdr:cxnSp macro="">
      <xdr:nvCxnSpPr>
        <xdr:cNvPr id="4" name="Straight Arrow Connector 3" descr="Orange straight arrow">
          <a:extLst>
            <a:ext uri="{FF2B5EF4-FFF2-40B4-BE49-F238E27FC236}">
              <a16:creationId xmlns:a16="http://schemas.microsoft.com/office/drawing/2014/main" id="{BC1BB193-9CE2-5060-5443-498C91FAB67C}"/>
            </a:ext>
          </a:extLst>
        </xdr:cNvPr>
        <xdr:cNvCxnSpPr/>
      </xdr:nvCxnSpPr>
      <xdr:spPr>
        <a:xfrm flipH="1">
          <a:off x="1924050" y="466725"/>
          <a:ext cx="752475" cy="0"/>
        </a:xfrm>
        <a:prstGeom prst="straightConnector1">
          <a:avLst/>
        </a:prstGeom>
        <a:ln w="57150">
          <a:solidFill>
            <a:srgbClr val="F15B3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257176</xdr:colOff>
      <xdr:row>0</xdr:row>
      <xdr:rowOff>85725</xdr:rowOff>
    </xdr:from>
    <xdr:to>
      <xdr:col>8</xdr:col>
      <xdr:colOff>95250</xdr:colOff>
      <xdr:row>2</xdr:row>
      <xdr:rowOff>142875</xdr:rowOff>
    </xdr:to>
    <xdr:sp macro="" textlink="">
      <xdr:nvSpPr>
        <xdr:cNvPr id="5" name="TextBox 4">
          <a:extLst>
            <a:ext uri="{FF2B5EF4-FFF2-40B4-BE49-F238E27FC236}">
              <a16:creationId xmlns:a16="http://schemas.microsoft.com/office/drawing/2014/main" id="{51F3B836-C789-05FF-C583-F21206DC2714}"/>
            </a:ext>
          </a:extLst>
        </xdr:cNvPr>
        <xdr:cNvSpPr txBox="1"/>
      </xdr:nvSpPr>
      <xdr:spPr>
        <a:xfrm>
          <a:off x="2085976" y="85725"/>
          <a:ext cx="2886074" cy="438150"/>
        </a:xfrm>
        <a:prstGeom prst="rect">
          <a:avLst/>
        </a:prstGeom>
        <a:solidFill>
          <a:sysClr val="window" lastClr="FFFFFF"/>
        </a:solid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month</a:t>
          </a:r>
          <a:r>
            <a:rPr lang="en-US" sz="1100" baseline="0"/>
            <a:t> is automatically populated based on information entered in the 'Instructions' tab</a:t>
          </a:r>
          <a:endParaRPr lang="en-US" sz="1100"/>
        </a:p>
      </xdr:txBody>
    </xdr:sp>
    <xdr:clientData/>
  </xdr:twoCellAnchor>
  <xdr:twoCellAnchor>
    <xdr:from>
      <xdr:col>1</xdr:col>
      <xdr:colOff>466724</xdr:colOff>
      <xdr:row>5</xdr:row>
      <xdr:rowOff>159203</xdr:rowOff>
    </xdr:from>
    <xdr:to>
      <xdr:col>17</xdr:col>
      <xdr:colOff>163286</xdr:colOff>
      <xdr:row>20</xdr:row>
      <xdr:rowOff>182063</xdr:rowOff>
    </xdr:to>
    <xdr:sp macro="" textlink="">
      <xdr:nvSpPr>
        <xdr:cNvPr id="6" name="TextBox 5" descr="Orange highlight box">
          <a:extLst>
            <a:ext uri="{FF2B5EF4-FFF2-40B4-BE49-F238E27FC236}">
              <a16:creationId xmlns:a16="http://schemas.microsoft.com/office/drawing/2014/main" id="{4EF50E35-21C6-412F-B889-32CEE3483D3D}"/>
            </a:ext>
          </a:extLst>
        </xdr:cNvPr>
        <xdr:cNvSpPr txBox="1"/>
      </xdr:nvSpPr>
      <xdr:spPr>
        <a:xfrm>
          <a:off x="1079045" y="1111703"/>
          <a:ext cx="9493705" cy="2880360"/>
        </a:xfrm>
        <a:prstGeom prst="rect">
          <a:avLst/>
        </a:prstGeom>
        <a:no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7</xdr:row>
      <xdr:rowOff>103716</xdr:rowOff>
    </xdr:from>
    <xdr:to>
      <xdr:col>1</xdr:col>
      <xdr:colOff>285750</xdr:colOff>
      <xdr:row>14</xdr:row>
      <xdr:rowOff>104775</xdr:rowOff>
    </xdr:to>
    <xdr:sp macro="" textlink="">
      <xdr:nvSpPr>
        <xdr:cNvPr id="7" name="TextBox 6">
          <a:extLst>
            <a:ext uri="{FF2B5EF4-FFF2-40B4-BE49-F238E27FC236}">
              <a16:creationId xmlns:a16="http://schemas.microsoft.com/office/drawing/2014/main" id="{8EDCD63B-1C29-941E-6694-2FC63F47DD3A}"/>
            </a:ext>
          </a:extLst>
        </xdr:cNvPr>
        <xdr:cNvSpPr txBox="1"/>
      </xdr:nvSpPr>
      <xdr:spPr>
        <a:xfrm>
          <a:off x="0" y="1437216"/>
          <a:ext cx="895350" cy="1334559"/>
        </a:xfrm>
        <a:prstGeom prst="rect">
          <a:avLst/>
        </a:prstGeom>
        <a:solidFill>
          <a:schemeClr val="bg1"/>
        </a:solid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You</a:t>
          </a:r>
          <a:r>
            <a:rPr lang="en-US" sz="1100" baseline="0"/>
            <a:t> will enter the audit data here. Each row is considered an audit.</a:t>
          </a:r>
          <a:endParaRPr lang="en-US" sz="1100"/>
        </a:p>
      </xdr:txBody>
    </xdr:sp>
    <xdr:clientData/>
  </xdr:twoCellAnchor>
  <xdr:twoCellAnchor>
    <xdr:from>
      <xdr:col>17</xdr:col>
      <xdr:colOff>169719</xdr:colOff>
      <xdr:row>5</xdr:row>
      <xdr:rowOff>158461</xdr:rowOff>
    </xdr:from>
    <xdr:to>
      <xdr:col>20</xdr:col>
      <xdr:colOff>155864</xdr:colOff>
      <xdr:row>20</xdr:row>
      <xdr:rowOff>181840</xdr:rowOff>
    </xdr:to>
    <xdr:sp macro="" textlink="">
      <xdr:nvSpPr>
        <xdr:cNvPr id="11" name="TextBox 10" descr="Orange highlight box">
          <a:extLst>
            <a:ext uri="{FF2B5EF4-FFF2-40B4-BE49-F238E27FC236}">
              <a16:creationId xmlns:a16="http://schemas.microsoft.com/office/drawing/2014/main" id="{E9BE1170-F0D9-41F8-9738-2460BBCF32E2}"/>
            </a:ext>
          </a:extLst>
        </xdr:cNvPr>
        <xdr:cNvSpPr txBox="1"/>
      </xdr:nvSpPr>
      <xdr:spPr>
        <a:xfrm>
          <a:off x="10474037" y="1110961"/>
          <a:ext cx="1804554" cy="2880879"/>
        </a:xfrm>
        <a:prstGeom prst="rect">
          <a:avLst/>
        </a:prstGeom>
        <a:no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169069</xdr:colOff>
      <xdr:row>22</xdr:row>
      <xdr:rowOff>147638</xdr:rowOff>
    </xdr:from>
    <xdr:to>
      <xdr:col>8</xdr:col>
      <xdr:colOff>23812</xdr:colOff>
      <xdr:row>24</xdr:row>
      <xdr:rowOff>47625</xdr:rowOff>
    </xdr:to>
    <xdr:sp macro="" textlink="">
      <xdr:nvSpPr>
        <xdr:cNvPr id="13" name="TextBox 12">
          <a:extLst>
            <a:ext uri="{FF2B5EF4-FFF2-40B4-BE49-F238E27FC236}">
              <a16:creationId xmlns:a16="http://schemas.microsoft.com/office/drawing/2014/main" id="{1D350F12-18C5-40FA-B412-F94268608BCE}"/>
            </a:ext>
          </a:extLst>
        </xdr:cNvPr>
        <xdr:cNvSpPr txBox="1"/>
      </xdr:nvSpPr>
      <xdr:spPr>
        <a:xfrm>
          <a:off x="1990725" y="4338638"/>
          <a:ext cx="2890837" cy="280987"/>
        </a:xfrm>
        <a:prstGeom prst="rect">
          <a:avLst/>
        </a:prstGeom>
        <a:solidFill>
          <a:sysClr val="window" lastClr="FFFFFF"/>
        </a:solid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Any concerns or notes should be entered here.</a:t>
          </a:r>
        </a:p>
      </xdr:txBody>
    </xdr:sp>
    <xdr:clientData/>
  </xdr:twoCellAnchor>
  <xdr:twoCellAnchor>
    <xdr:from>
      <xdr:col>17</xdr:col>
      <xdr:colOff>172524</xdr:colOff>
      <xdr:row>20</xdr:row>
      <xdr:rowOff>177511</xdr:rowOff>
    </xdr:from>
    <xdr:to>
      <xdr:col>20</xdr:col>
      <xdr:colOff>155483</xdr:colOff>
      <xdr:row>22</xdr:row>
      <xdr:rowOff>43295</xdr:rowOff>
    </xdr:to>
    <xdr:sp macro="" textlink="">
      <xdr:nvSpPr>
        <xdr:cNvPr id="14" name="TextBox 13" descr="Orange highlight box">
          <a:extLst>
            <a:ext uri="{FF2B5EF4-FFF2-40B4-BE49-F238E27FC236}">
              <a16:creationId xmlns:a16="http://schemas.microsoft.com/office/drawing/2014/main" id="{26E4473C-AF9A-4301-8A47-E9749FEB7B34}"/>
            </a:ext>
          </a:extLst>
        </xdr:cNvPr>
        <xdr:cNvSpPr txBox="1"/>
      </xdr:nvSpPr>
      <xdr:spPr>
        <a:xfrm>
          <a:off x="10504881" y="3987511"/>
          <a:ext cx="1806316" cy="246784"/>
        </a:xfrm>
        <a:prstGeom prst="rect">
          <a:avLst/>
        </a:prstGeom>
        <a:no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20</xdr:col>
      <xdr:colOff>205004</xdr:colOff>
      <xdr:row>21</xdr:row>
      <xdr:rowOff>83777</xdr:rowOff>
    </xdr:from>
    <xdr:to>
      <xdr:col>21</xdr:col>
      <xdr:colOff>555048</xdr:colOff>
      <xdr:row>21</xdr:row>
      <xdr:rowOff>93302</xdr:rowOff>
    </xdr:to>
    <xdr:cxnSp macro="">
      <xdr:nvCxnSpPr>
        <xdr:cNvPr id="15" name="Straight Arrow Connector 14" descr="Orange straight arrow">
          <a:extLst>
            <a:ext uri="{FF2B5EF4-FFF2-40B4-BE49-F238E27FC236}">
              <a16:creationId xmlns:a16="http://schemas.microsoft.com/office/drawing/2014/main" id="{5CAB2F64-0781-431B-A2BF-1A219C296406}"/>
            </a:ext>
          </a:extLst>
        </xdr:cNvPr>
        <xdr:cNvCxnSpPr/>
      </xdr:nvCxnSpPr>
      <xdr:spPr>
        <a:xfrm flipH="1">
          <a:off x="12397004" y="4084277"/>
          <a:ext cx="959644" cy="9525"/>
        </a:xfrm>
        <a:prstGeom prst="straightConnector1">
          <a:avLst/>
        </a:prstGeom>
        <a:ln w="57150">
          <a:solidFill>
            <a:srgbClr val="F15B3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414242</xdr:colOff>
      <xdr:row>19</xdr:row>
      <xdr:rowOff>176955</xdr:rowOff>
    </xdr:from>
    <xdr:to>
      <xdr:col>22</xdr:col>
      <xdr:colOff>82010</xdr:colOff>
      <xdr:row>22</xdr:row>
      <xdr:rowOff>81704</xdr:rowOff>
    </xdr:to>
    <xdr:sp macro="" textlink="">
      <xdr:nvSpPr>
        <xdr:cNvPr id="16" name="TextBox 15">
          <a:extLst>
            <a:ext uri="{FF2B5EF4-FFF2-40B4-BE49-F238E27FC236}">
              <a16:creationId xmlns:a16="http://schemas.microsoft.com/office/drawing/2014/main" id="{99F020C3-2E08-4867-9836-FF2655B6F4EB}"/>
            </a:ext>
          </a:extLst>
        </xdr:cNvPr>
        <xdr:cNvSpPr txBox="1"/>
      </xdr:nvSpPr>
      <xdr:spPr>
        <a:xfrm>
          <a:off x="12606242" y="3796455"/>
          <a:ext cx="886968" cy="476249"/>
        </a:xfrm>
        <a:prstGeom prst="rect">
          <a:avLst/>
        </a:prstGeom>
        <a:solidFill>
          <a:schemeClr val="bg1"/>
        </a:solid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Summary calculations</a:t>
          </a:r>
        </a:p>
      </xdr:txBody>
    </xdr:sp>
    <xdr:clientData/>
  </xdr:twoCellAnchor>
  <xdr:twoCellAnchor>
    <xdr:from>
      <xdr:col>20</xdr:col>
      <xdr:colOff>202190</xdr:colOff>
      <xdr:row>11</xdr:row>
      <xdr:rowOff>127721</xdr:rowOff>
    </xdr:from>
    <xdr:to>
      <xdr:col>21</xdr:col>
      <xdr:colOff>552234</xdr:colOff>
      <xdr:row>11</xdr:row>
      <xdr:rowOff>137246</xdr:rowOff>
    </xdr:to>
    <xdr:cxnSp macro="">
      <xdr:nvCxnSpPr>
        <xdr:cNvPr id="18" name="Straight Arrow Connector 17" descr="Orange straight arrow">
          <a:extLst>
            <a:ext uri="{FF2B5EF4-FFF2-40B4-BE49-F238E27FC236}">
              <a16:creationId xmlns:a16="http://schemas.microsoft.com/office/drawing/2014/main" id="{95F2B7B8-1633-4D1B-A28B-73A5304588DE}"/>
            </a:ext>
          </a:extLst>
        </xdr:cNvPr>
        <xdr:cNvCxnSpPr/>
      </xdr:nvCxnSpPr>
      <xdr:spPr>
        <a:xfrm flipH="1">
          <a:off x="12394190" y="2223221"/>
          <a:ext cx="959644" cy="9525"/>
        </a:xfrm>
        <a:prstGeom prst="straightConnector1">
          <a:avLst/>
        </a:prstGeom>
        <a:ln w="57150">
          <a:solidFill>
            <a:srgbClr val="F15B3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123825</xdr:colOff>
      <xdr:row>0</xdr:row>
      <xdr:rowOff>180975</xdr:rowOff>
    </xdr:from>
    <xdr:to>
      <xdr:col>12</xdr:col>
      <xdr:colOff>128588</xdr:colOff>
      <xdr:row>3</xdr:row>
      <xdr:rowOff>128587</xdr:rowOff>
    </xdr:to>
    <xdr:cxnSp macro="">
      <xdr:nvCxnSpPr>
        <xdr:cNvPr id="17" name="Straight Arrow Connector 16" descr="Orange straight arrow">
          <a:extLst>
            <a:ext uri="{FF2B5EF4-FFF2-40B4-BE49-F238E27FC236}">
              <a16:creationId xmlns:a16="http://schemas.microsoft.com/office/drawing/2014/main" id="{8FA16282-0D53-4DD9-B0E7-8FF3D05BA2E5}"/>
            </a:ext>
          </a:extLst>
        </xdr:cNvPr>
        <xdr:cNvCxnSpPr/>
      </xdr:nvCxnSpPr>
      <xdr:spPr>
        <a:xfrm>
          <a:off x="7439025" y="180975"/>
          <a:ext cx="4763" cy="519112"/>
        </a:xfrm>
        <a:prstGeom prst="straightConnector1">
          <a:avLst/>
        </a:prstGeom>
        <a:ln w="57150">
          <a:solidFill>
            <a:srgbClr val="F15B3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466726</xdr:colOff>
      <xdr:row>0</xdr:row>
      <xdr:rowOff>85725</xdr:rowOff>
    </xdr:from>
    <xdr:to>
      <xdr:col>16</xdr:col>
      <xdr:colOff>581025</xdr:colOff>
      <xdr:row>2</xdr:row>
      <xdr:rowOff>142875</xdr:rowOff>
    </xdr:to>
    <xdr:sp macro="" textlink="">
      <xdr:nvSpPr>
        <xdr:cNvPr id="10" name="TextBox 9">
          <a:extLst>
            <a:ext uri="{FF2B5EF4-FFF2-40B4-BE49-F238E27FC236}">
              <a16:creationId xmlns:a16="http://schemas.microsoft.com/office/drawing/2014/main" id="{8F6A1965-9AD4-4B08-BA05-089D5B5ED12F}"/>
            </a:ext>
          </a:extLst>
        </xdr:cNvPr>
        <xdr:cNvSpPr txBox="1"/>
      </xdr:nvSpPr>
      <xdr:spPr>
        <a:xfrm>
          <a:off x="5343526" y="85725"/>
          <a:ext cx="4991099" cy="438150"/>
        </a:xfrm>
        <a:prstGeom prst="rect">
          <a:avLst/>
        </a:prstGeom>
        <a:solidFill>
          <a:sysClr val="window" lastClr="FFFFFF"/>
        </a:solid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tracking question(s) are automatically populated based on information entered in the 'Instructions' tab. You may hide unused columns, but do not delete them.</a:t>
          </a:r>
        </a:p>
      </xdr:txBody>
    </xdr:sp>
    <xdr:clientData/>
  </xdr:twoCellAnchor>
  <xdr:twoCellAnchor>
    <xdr:from>
      <xdr:col>20</xdr:col>
      <xdr:colOff>400050</xdr:colOff>
      <xdr:row>10</xdr:row>
      <xdr:rowOff>50441</xdr:rowOff>
    </xdr:from>
    <xdr:to>
      <xdr:col>22</xdr:col>
      <xdr:colOff>66675</xdr:colOff>
      <xdr:row>12</xdr:row>
      <xdr:rowOff>145690</xdr:rowOff>
    </xdr:to>
    <xdr:sp macro="" textlink="">
      <xdr:nvSpPr>
        <xdr:cNvPr id="12" name="TextBox 11">
          <a:extLst>
            <a:ext uri="{FF2B5EF4-FFF2-40B4-BE49-F238E27FC236}">
              <a16:creationId xmlns:a16="http://schemas.microsoft.com/office/drawing/2014/main" id="{BE7592E3-C1B6-48BB-B332-23C90C4D60B1}"/>
            </a:ext>
          </a:extLst>
        </xdr:cNvPr>
        <xdr:cNvSpPr txBox="1"/>
      </xdr:nvSpPr>
      <xdr:spPr>
        <a:xfrm>
          <a:off x="12592050" y="1955441"/>
          <a:ext cx="885825" cy="476249"/>
        </a:xfrm>
        <a:prstGeom prst="rect">
          <a:avLst/>
        </a:prstGeom>
        <a:solidFill>
          <a:schemeClr val="bg1"/>
        </a:solidFill>
        <a:ln w="57150" cmpd="sng">
          <a:solidFill>
            <a:srgbClr val="F15B3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Data calculations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127565</xdr:colOff>
      <xdr:row>11</xdr:row>
      <xdr:rowOff>269763</xdr:rowOff>
    </xdr:from>
    <xdr:to>
      <xdr:col>6</xdr:col>
      <xdr:colOff>286156</xdr:colOff>
      <xdr:row>22</xdr:row>
      <xdr:rowOff>193563</xdr:rowOff>
    </xdr:to>
    <xdr:graphicFrame macro="">
      <xdr:nvGraphicFramePr>
        <xdr:cNvPr id="16" name="Chart 15" descr="Compliance Rate by Month">
          <a:extLst>
            <a:ext uri="{FF2B5EF4-FFF2-40B4-BE49-F238E27FC236}">
              <a16:creationId xmlns:a16="http://schemas.microsoft.com/office/drawing/2014/main" id="{8DF717DD-D453-2BFC-4818-BB54A9A6F3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151947</xdr:colOff>
      <xdr:row>55</xdr:row>
      <xdr:rowOff>211365</xdr:rowOff>
    </xdr:from>
    <xdr:to>
      <xdr:col>6</xdr:col>
      <xdr:colOff>305436</xdr:colOff>
      <xdr:row>66</xdr:row>
      <xdr:rowOff>135165</xdr:rowOff>
    </xdr:to>
    <xdr:graphicFrame macro="">
      <xdr:nvGraphicFramePr>
        <xdr:cNvPr id="22" name="Chart 21" descr="Compliance Rate for Job/Rate">
          <a:extLst>
            <a:ext uri="{FF2B5EF4-FFF2-40B4-BE49-F238E27FC236}">
              <a16:creationId xmlns:a16="http://schemas.microsoft.com/office/drawing/2014/main" id="{05EF2A18-F00E-1B0A-6F7E-B0ACCF4D79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106363</xdr:colOff>
      <xdr:row>33</xdr:row>
      <xdr:rowOff>276620</xdr:rowOff>
    </xdr:from>
    <xdr:to>
      <xdr:col>12</xdr:col>
      <xdr:colOff>19844</xdr:colOff>
      <xdr:row>44</xdr:row>
      <xdr:rowOff>200420</xdr:rowOff>
    </xdr:to>
    <xdr:graphicFrame macro="">
      <xdr:nvGraphicFramePr>
        <xdr:cNvPr id="4" name="Chart 3" descr="Weekly Compliance Rate">
          <a:extLst>
            <a:ext uri="{FF2B5EF4-FFF2-40B4-BE49-F238E27FC236}">
              <a16:creationId xmlns:a16="http://schemas.microsoft.com/office/drawing/2014/main" id="{FAF9CC32-1F3B-6C7C-2D87-D11F01667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75747</xdr:colOff>
      <xdr:row>73</xdr:row>
      <xdr:rowOff>191860</xdr:rowOff>
    </xdr:from>
    <xdr:to>
      <xdr:col>6</xdr:col>
      <xdr:colOff>229236</xdr:colOff>
      <xdr:row>88</xdr:row>
      <xdr:rowOff>115660</xdr:rowOff>
    </xdr:to>
    <xdr:graphicFrame macro="">
      <xdr:nvGraphicFramePr>
        <xdr:cNvPr id="5" name="Chart 4" descr="Completion Rate for Tracking Question">
          <a:extLst>
            <a:ext uri="{FF2B5EF4-FFF2-40B4-BE49-F238E27FC236}">
              <a16:creationId xmlns:a16="http://schemas.microsoft.com/office/drawing/2014/main" id="{360677C8-0C03-C3CE-53E1-95E1B4C11F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hrq.gov/sites/default/files/wysiwyg/nursing-home/materials/hand-hygiene-observational-audit-tool-tt.xlsx" TargetMode="External"/><Relationship Id="rId1" Type="http://schemas.openxmlformats.org/officeDocument/2006/relationships/hyperlink" Target="https://www.health.state.mn.us/facilities/patientsafety/infectioncontrol/icar/res/audit.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D7849-B429-4D06-BAF1-E8C23ECB21B4}">
  <sheetPr>
    <tabColor rgb="FFCEE5B4"/>
  </sheetPr>
  <dimension ref="B1:E8"/>
  <sheetViews>
    <sheetView showGridLines="0" tabSelected="1" workbookViewId="0"/>
  </sheetViews>
  <sheetFormatPr defaultRowHeight="15"/>
  <cols>
    <col min="1" max="1" width="3.85546875" customWidth="1"/>
    <col min="2" max="2" width="3" customWidth="1"/>
    <col min="3" max="3" width="73.85546875" customWidth="1"/>
    <col min="4" max="4" width="27.140625" customWidth="1"/>
    <col min="5" max="5" width="14.42578125" customWidth="1"/>
  </cols>
  <sheetData>
    <row r="1" spans="2:5" ht="123" customHeight="1"/>
    <row r="2" spans="2:5" ht="43.5" customHeight="1">
      <c r="B2" s="78" t="s">
        <v>27</v>
      </c>
      <c r="C2" s="79"/>
      <c r="D2" s="79"/>
      <c r="E2" s="79"/>
    </row>
    <row r="3" spans="2:5" ht="105" customHeight="1">
      <c r="B3" s="76" t="s">
        <v>119</v>
      </c>
      <c r="C3" s="76"/>
      <c r="D3" s="76"/>
      <c r="E3" s="76"/>
    </row>
    <row r="4" spans="2:5" s="4" customFormat="1" ht="27" customHeight="1">
      <c r="B4" s="5" t="s">
        <v>26</v>
      </c>
      <c r="C4" s="75" t="s">
        <v>24</v>
      </c>
    </row>
    <row r="5" spans="2:5" s="4" customFormat="1" ht="27" customHeight="1">
      <c r="B5" s="5" t="s">
        <v>117</v>
      </c>
      <c r="C5" s="75" t="s">
        <v>118</v>
      </c>
    </row>
    <row r="6" spans="2:5" ht="20.25" customHeight="1" thickBot="1"/>
    <row r="7" spans="2:5" ht="60.75" customHeight="1" thickTop="1">
      <c r="B7" s="77" t="s">
        <v>25</v>
      </c>
      <c r="C7" s="77"/>
      <c r="D7" s="77"/>
      <c r="E7" s="77"/>
    </row>
    <row r="8" spans="2:5" ht="32.25" customHeight="1">
      <c r="B8" s="3"/>
    </row>
  </sheetData>
  <sheetProtection formatCells="0" formatColumns="0" formatRows="0"/>
  <mergeCells count="3">
    <mergeCell ref="B3:E3"/>
    <mergeCell ref="B7:E7"/>
    <mergeCell ref="B2:E2"/>
  </mergeCells>
  <hyperlinks>
    <hyperlink ref="C4" r:id="rId1" tooltip="ICAR Infection Prevention Audit Tools" xr:uid="{28F61571-EB6E-481A-A1BF-13B093CEB9FB}"/>
    <hyperlink ref="C5" r:id="rId2" tooltip="AHRQ Hand Hygiene Observational Audit Tool" xr:uid="{5E197550-FBE5-4FE4-903F-C299D324F878}"/>
  </hyperlinks>
  <pageMargins left="0.7" right="0.7" top="0.75" bottom="0.75" header="0.3" footer="0.3"/>
  <ignoredErrors>
    <ignoredError sqref="B4:B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28CE-B500-48D9-B574-91A2091ACCCC}">
  <sheetPr>
    <tabColor rgb="FF9AD7F0"/>
  </sheetPr>
  <dimension ref="A1:J28"/>
  <sheetViews>
    <sheetView showGridLines="0" workbookViewId="0"/>
  </sheetViews>
  <sheetFormatPr defaultRowHeight="15"/>
  <cols>
    <col min="1" max="1" width="34.28515625" customWidth="1"/>
    <col min="2" max="2" width="110.7109375" style="1" customWidth="1"/>
    <col min="3" max="3" width="8.42578125" customWidth="1"/>
    <col min="4" max="4" width="49" customWidth="1"/>
  </cols>
  <sheetData>
    <row r="1" spans="1:10" ht="43.5" customHeight="1">
      <c r="A1" s="20" t="s">
        <v>21</v>
      </c>
    </row>
    <row r="2" spans="1:10" ht="35.1" customHeight="1">
      <c r="A2" s="80" t="s">
        <v>86</v>
      </c>
      <c r="B2" s="80"/>
      <c r="C2" s="21"/>
    </row>
    <row r="3" spans="1:10" ht="15.75" thickBot="1">
      <c r="A3" s="22"/>
    </row>
    <row r="4" spans="1:10" ht="35.1" customHeight="1" thickBot="1">
      <c r="A4" s="23" t="s">
        <v>19</v>
      </c>
      <c r="B4" s="9"/>
      <c r="C4" s="24"/>
      <c r="D4" s="24"/>
      <c r="E4" s="24"/>
      <c r="F4" s="25"/>
      <c r="G4" s="25"/>
    </row>
    <row r="5" spans="1:10" ht="35.1" customHeight="1" thickBot="1">
      <c r="A5" s="23" t="s">
        <v>85</v>
      </c>
      <c r="B5" s="9"/>
      <c r="C5" s="24"/>
      <c r="D5" s="24"/>
      <c r="E5" s="24"/>
      <c r="F5" s="25"/>
      <c r="G5" s="25"/>
    </row>
    <row r="6" spans="1:10" ht="35.1" customHeight="1" thickBot="1">
      <c r="A6" s="23" t="s">
        <v>28</v>
      </c>
      <c r="B6" s="10"/>
      <c r="C6" s="26"/>
      <c r="D6" s="27"/>
      <c r="E6" s="27"/>
      <c r="F6" s="24"/>
      <c r="G6" s="24"/>
      <c r="H6" s="24"/>
      <c r="I6" s="24"/>
      <c r="J6" s="24"/>
    </row>
    <row r="7" spans="1:10" ht="35.1" customHeight="1" thickBot="1">
      <c r="A7" s="23" t="s">
        <v>52</v>
      </c>
      <c r="B7" s="11"/>
      <c r="C7" s="28"/>
      <c r="D7" s="28"/>
      <c r="E7" s="28"/>
      <c r="F7" s="28"/>
      <c r="G7" s="28"/>
      <c r="H7" s="28"/>
      <c r="I7" s="28"/>
      <c r="J7" s="28"/>
    </row>
    <row r="8" spans="1:10" ht="50.1" customHeight="1">
      <c r="A8" s="81" t="s">
        <v>87</v>
      </c>
      <c r="B8" s="82"/>
      <c r="E8" s="28"/>
      <c r="F8" s="28"/>
      <c r="G8" s="28"/>
      <c r="H8" s="28"/>
      <c r="I8" s="28"/>
      <c r="J8" s="28"/>
    </row>
    <row r="9" spans="1:10" ht="15.75" customHeight="1" thickBot="1"/>
    <row r="10" spans="1:10" ht="35.1" customHeight="1" thickBot="1">
      <c r="A10" s="23" t="s">
        <v>70</v>
      </c>
      <c r="B10" s="9"/>
      <c r="C10" s="24"/>
      <c r="D10" s="24"/>
      <c r="E10" s="24"/>
      <c r="F10" s="25"/>
      <c r="G10" s="25"/>
    </row>
    <row r="11" spans="1:10" ht="35.1" customHeight="1" thickBot="1">
      <c r="A11" s="23" t="s">
        <v>71</v>
      </c>
      <c r="B11" s="9"/>
      <c r="C11" s="24"/>
      <c r="D11" s="24"/>
      <c r="E11" s="24"/>
      <c r="F11" s="25"/>
      <c r="G11" s="25"/>
    </row>
    <row r="12" spans="1:10" ht="35.1" customHeight="1" thickBot="1">
      <c r="A12" s="23" t="s">
        <v>72</v>
      </c>
      <c r="B12" s="9"/>
      <c r="C12" s="24"/>
      <c r="D12" s="24"/>
      <c r="E12" s="24"/>
      <c r="F12" s="25"/>
      <c r="G12" s="25"/>
    </row>
    <row r="13" spans="1:10" ht="35.1" customHeight="1" thickBot="1">
      <c r="A13" s="23" t="s">
        <v>73</v>
      </c>
      <c r="B13" s="9"/>
      <c r="C13" s="24"/>
      <c r="D13" s="24"/>
      <c r="E13" s="24"/>
      <c r="F13" s="25"/>
      <c r="G13" s="25"/>
    </row>
    <row r="14" spans="1:10" ht="35.1" customHeight="1" thickBot="1">
      <c r="A14" s="23" t="s">
        <v>74</v>
      </c>
      <c r="B14" s="9"/>
      <c r="C14" s="24"/>
      <c r="D14" s="24"/>
      <c r="E14" s="24"/>
      <c r="F14" s="25"/>
      <c r="G14" s="25"/>
    </row>
    <row r="15" spans="1:10" ht="35.1" customHeight="1" thickBot="1">
      <c r="A15" s="23" t="s">
        <v>75</v>
      </c>
      <c r="B15" s="9"/>
      <c r="C15" s="24"/>
      <c r="D15" s="24"/>
      <c r="E15" s="24"/>
      <c r="F15" s="25"/>
      <c r="G15" s="25"/>
    </row>
    <row r="16" spans="1:10" ht="35.1" customHeight="1" thickBot="1">
      <c r="A16" s="23" t="s">
        <v>76</v>
      </c>
      <c r="B16" s="9"/>
      <c r="C16" s="24"/>
      <c r="D16" s="24"/>
      <c r="E16" s="24"/>
      <c r="F16" s="25"/>
      <c r="G16" s="25"/>
    </row>
    <row r="17" spans="1:7" ht="35.1" customHeight="1" thickBot="1">
      <c r="A17" s="23" t="s">
        <v>77</v>
      </c>
      <c r="B17" s="9"/>
      <c r="C17" s="24"/>
      <c r="D17" s="24"/>
      <c r="E17" s="24"/>
      <c r="F17" s="25"/>
      <c r="G17" s="25"/>
    </row>
    <row r="18" spans="1:7" ht="35.1" customHeight="1" thickBot="1">
      <c r="A18" s="23" t="s">
        <v>78</v>
      </c>
      <c r="B18" s="9"/>
      <c r="C18" s="24"/>
      <c r="D18" s="24"/>
      <c r="E18" s="24"/>
      <c r="F18" s="25"/>
      <c r="G18" s="25"/>
    </row>
    <row r="19" spans="1:7" ht="35.1" customHeight="1" thickBot="1">
      <c r="A19" s="23" t="s">
        <v>79</v>
      </c>
      <c r="B19" s="9"/>
      <c r="C19" s="24"/>
      <c r="D19" s="24"/>
      <c r="E19" s="24"/>
      <c r="F19" s="25"/>
      <c r="G19" s="25"/>
    </row>
    <row r="20" spans="1:7" ht="35.1" customHeight="1" thickBot="1">
      <c r="A20" s="23" t="s">
        <v>80</v>
      </c>
      <c r="B20" s="9"/>
      <c r="C20" s="24"/>
      <c r="D20" s="24"/>
      <c r="E20" s="24"/>
      <c r="F20" s="25"/>
      <c r="G20" s="25"/>
    </row>
    <row r="21" spans="1:7" ht="35.1" customHeight="1" thickBot="1">
      <c r="A21" s="23" t="s">
        <v>81</v>
      </c>
      <c r="B21" s="9"/>
      <c r="C21" s="24"/>
      <c r="D21" s="24"/>
      <c r="E21" s="24"/>
      <c r="F21" s="25"/>
      <c r="G21" s="25"/>
    </row>
    <row r="22" spans="1:7" ht="35.1" customHeight="1" thickBot="1">
      <c r="A22" s="23" t="s">
        <v>82</v>
      </c>
      <c r="B22" s="9"/>
      <c r="C22" s="24"/>
      <c r="D22" s="24"/>
      <c r="E22" s="24"/>
      <c r="F22" s="25"/>
      <c r="G22" s="25"/>
    </row>
    <row r="23" spans="1:7" ht="35.1" customHeight="1" thickBot="1">
      <c r="A23" s="23" t="s">
        <v>83</v>
      </c>
      <c r="B23" s="9"/>
      <c r="C23" s="24"/>
      <c r="D23" s="24"/>
      <c r="E23" s="24"/>
      <c r="F23" s="25"/>
      <c r="G23" s="25"/>
    </row>
    <row r="24" spans="1:7" ht="35.1" customHeight="1" thickBot="1">
      <c r="A24" s="23" t="s">
        <v>84</v>
      </c>
      <c r="B24" s="9"/>
      <c r="C24" s="24"/>
      <c r="D24" s="24"/>
      <c r="E24" s="24"/>
      <c r="F24" s="25"/>
      <c r="G24" s="25"/>
    </row>
    <row r="25" spans="1:7" ht="35.1" customHeight="1">
      <c r="A25" s="83" t="s">
        <v>88</v>
      </c>
      <c r="B25" s="83"/>
    </row>
    <row r="26" spans="1:7" ht="35.1" customHeight="1">
      <c r="A26" s="84" t="s">
        <v>93</v>
      </c>
      <c r="B26" s="84"/>
    </row>
    <row r="27" spans="1:7" ht="24" customHeight="1">
      <c r="A27" s="22"/>
    </row>
    <row r="28" spans="1:7" ht="23.25" customHeight="1">
      <c r="A28" s="29"/>
    </row>
  </sheetData>
  <sheetProtection formatCells="0" formatColumns="0" formatRows="0"/>
  <mergeCells count="4">
    <mergeCell ref="A2:B2"/>
    <mergeCell ref="A8:B8"/>
    <mergeCell ref="A25:B25"/>
    <mergeCell ref="A26:B26"/>
  </mergeCells>
  <phoneticPr fontId="13" type="noConversion"/>
  <conditionalFormatting sqref="A12:A24">
    <cfRule type="expression" dxfId="547" priority="1">
      <formula>#REF!=1</formula>
    </cfRule>
  </conditionalFormatting>
  <conditionalFormatting sqref="A11:B11">
    <cfRule type="expression" dxfId="546" priority="8">
      <formula>#REF!=1</formula>
    </cfRule>
  </conditionalFormatting>
  <conditionalFormatting sqref="B12:B24">
    <cfRule type="expression" dxfId="545" priority="4">
      <formula>C10=1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BD53-634D-4DBE-A9E8-770213A9C43C}">
  <sheetPr>
    <tabColor rgb="FFF9BDAC"/>
  </sheetPr>
  <dimension ref="A1:G33"/>
  <sheetViews>
    <sheetView showGridLines="0" workbookViewId="0">
      <selection sqref="A1:B1"/>
    </sheetView>
  </sheetViews>
  <sheetFormatPr defaultRowHeight="15"/>
  <cols>
    <col min="1" max="1" width="45.140625" style="1" customWidth="1"/>
    <col min="2" max="2" width="120.42578125" style="1" bestFit="1" customWidth="1"/>
    <col min="3" max="6" width="15.7109375" style="1" customWidth="1"/>
    <col min="7" max="7" width="18.42578125" style="1" customWidth="1"/>
    <col min="8" max="8" width="19.28515625" style="1" customWidth="1"/>
    <col min="9" max="16384" width="9.140625" style="1"/>
  </cols>
  <sheetData>
    <row r="1" spans="1:7" ht="60" customHeight="1">
      <c r="A1" s="85" t="s">
        <v>63</v>
      </c>
      <c r="B1" s="85"/>
    </row>
    <row r="2" spans="1:7" s="16" customFormat="1" ht="24.95" customHeight="1">
      <c r="A2" s="14" t="s">
        <v>114</v>
      </c>
      <c r="B2" s="14" t="s">
        <v>115</v>
      </c>
      <c r="C2" s="15"/>
      <c r="D2" s="15"/>
      <c r="E2" s="15"/>
      <c r="F2" s="15"/>
      <c r="G2" s="15"/>
    </row>
    <row r="3" spans="1:7" s="19" customFormat="1" ht="24.95" customHeight="1">
      <c r="A3" s="17" t="s">
        <v>64</v>
      </c>
      <c r="B3" s="17" t="s">
        <v>103</v>
      </c>
      <c r="C3" s="15"/>
      <c r="D3" s="18"/>
      <c r="E3" s="18"/>
      <c r="F3" s="18"/>
      <c r="G3" s="18"/>
    </row>
    <row r="4" spans="1:7" s="16" customFormat="1" ht="24.95" customHeight="1">
      <c r="A4" s="15" t="s">
        <v>91</v>
      </c>
      <c r="B4" s="15" t="s">
        <v>108</v>
      </c>
      <c r="C4" s="15"/>
      <c r="D4" s="15"/>
      <c r="E4" s="15"/>
      <c r="F4" s="15"/>
      <c r="G4" s="15"/>
    </row>
    <row r="5" spans="1:7" s="16" customFormat="1" ht="24.95" customHeight="1">
      <c r="A5" s="17" t="s">
        <v>92</v>
      </c>
      <c r="B5" s="17" t="s">
        <v>109</v>
      </c>
      <c r="C5" s="15"/>
      <c r="D5" s="15"/>
      <c r="E5" s="15"/>
      <c r="F5" s="15"/>
      <c r="G5" s="15"/>
    </row>
    <row r="6" spans="1:7" s="16" customFormat="1" ht="24.95" customHeight="1">
      <c r="A6" s="15" t="s">
        <v>54</v>
      </c>
      <c r="B6" s="15" t="s">
        <v>106</v>
      </c>
      <c r="C6" s="15"/>
      <c r="D6" s="15"/>
      <c r="E6" s="15"/>
      <c r="F6" s="15"/>
      <c r="G6" s="15"/>
    </row>
    <row r="7" spans="1:7" s="16" customFormat="1" ht="24.95" customHeight="1">
      <c r="A7" s="17" t="s">
        <v>97</v>
      </c>
      <c r="B7" s="17" t="s">
        <v>110</v>
      </c>
      <c r="C7" s="15"/>
      <c r="D7" s="15"/>
      <c r="E7" s="15"/>
      <c r="F7" s="15"/>
      <c r="G7" s="15"/>
    </row>
    <row r="8" spans="1:7" s="16" customFormat="1" ht="24.95" customHeight="1">
      <c r="A8" s="15" t="s">
        <v>22</v>
      </c>
      <c r="B8" s="15" t="s">
        <v>113</v>
      </c>
      <c r="C8" s="15"/>
      <c r="D8" s="15"/>
      <c r="E8" s="15"/>
      <c r="F8" s="15"/>
      <c r="G8" s="15"/>
    </row>
    <row r="9" spans="1:7" s="16" customFormat="1" ht="24.95" customHeight="1">
      <c r="A9" s="17" t="s">
        <v>104</v>
      </c>
      <c r="B9" s="17" t="s">
        <v>107</v>
      </c>
      <c r="C9" s="15"/>
      <c r="D9" s="15"/>
      <c r="E9" s="15"/>
      <c r="F9" s="15"/>
      <c r="G9" s="15"/>
    </row>
    <row r="10" spans="1:7" s="16" customFormat="1" ht="24.95" customHeight="1">
      <c r="A10" s="15" t="s">
        <v>57</v>
      </c>
      <c r="B10" s="16" t="s">
        <v>112</v>
      </c>
      <c r="C10" s="15"/>
      <c r="D10" s="15"/>
      <c r="E10" s="15"/>
      <c r="F10" s="15"/>
      <c r="G10" s="15"/>
    </row>
    <row r="11" spans="1:7" s="16" customFormat="1" ht="24.95" customHeight="1">
      <c r="A11" s="17" t="s">
        <v>105</v>
      </c>
      <c r="B11" s="17" t="s">
        <v>116</v>
      </c>
      <c r="C11" s="15"/>
      <c r="D11" s="15"/>
      <c r="E11" s="15"/>
      <c r="F11" s="15"/>
      <c r="G11" s="15"/>
    </row>
    <row r="12" spans="1:7" ht="15" customHeight="1">
      <c r="A12"/>
      <c r="B12"/>
      <c r="C12"/>
      <c r="D12"/>
      <c r="E12"/>
      <c r="F12"/>
      <c r="G12"/>
    </row>
    <row r="13" spans="1:7" ht="15" customHeight="1">
      <c r="A13"/>
      <c r="B13"/>
      <c r="C13"/>
      <c r="D13"/>
      <c r="E13"/>
      <c r="F13"/>
      <c r="G13"/>
    </row>
    <row r="14" spans="1:7" ht="15" customHeight="1">
      <c r="A14"/>
      <c r="B14"/>
      <c r="C14"/>
      <c r="D14"/>
      <c r="E14"/>
      <c r="F14"/>
      <c r="G14"/>
    </row>
    <row r="15" spans="1:7" ht="15" customHeight="1">
      <c r="A15"/>
      <c r="B15"/>
      <c r="C15"/>
      <c r="D15"/>
      <c r="E15"/>
      <c r="F15"/>
      <c r="G15"/>
    </row>
    <row r="16" spans="1:7" ht="15" customHeight="1">
      <c r="A16"/>
      <c r="B16"/>
      <c r="C16"/>
      <c r="D16"/>
      <c r="E16"/>
      <c r="F16"/>
      <c r="G16"/>
    </row>
    <row r="17" spans="1:7" ht="15" customHeight="1">
      <c r="A17"/>
      <c r="B17"/>
      <c r="C17"/>
      <c r="D17"/>
      <c r="E17"/>
      <c r="F17"/>
      <c r="G17"/>
    </row>
    <row r="18" spans="1:7" ht="15" customHeight="1">
      <c r="A18"/>
      <c r="B18"/>
      <c r="C18"/>
      <c r="D18"/>
      <c r="E18"/>
      <c r="F18"/>
      <c r="G18"/>
    </row>
    <row r="19" spans="1:7">
      <c r="A19"/>
      <c r="B19"/>
      <c r="C19"/>
      <c r="D19"/>
      <c r="E19"/>
      <c r="F19"/>
      <c r="G19"/>
    </row>
    <row r="20" spans="1:7">
      <c r="A20"/>
      <c r="B20"/>
      <c r="C20"/>
      <c r="D20"/>
      <c r="E20"/>
      <c r="F20"/>
      <c r="G20"/>
    </row>
    <row r="21" spans="1:7">
      <c r="B21"/>
      <c r="C21"/>
      <c r="D21"/>
      <c r="E21"/>
      <c r="F21"/>
      <c r="G21"/>
    </row>
    <row r="22" spans="1:7">
      <c r="A22"/>
      <c r="B22"/>
      <c r="C22"/>
      <c r="D22"/>
      <c r="E22"/>
      <c r="F22"/>
      <c r="G22"/>
    </row>
    <row r="23" spans="1:7">
      <c r="B23"/>
      <c r="C23"/>
      <c r="D23"/>
      <c r="E23"/>
      <c r="F23"/>
      <c r="G23"/>
    </row>
    <row r="24" spans="1:7">
      <c r="A24"/>
      <c r="B24"/>
      <c r="C24"/>
      <c r="D24"/>
      <c r="E24"/>
      <c r="F24"/>
      <c r="G24"/>
    </row>
    <row r="25" spans="1:7">
      <c r="A25"/>
      <c r="B25"/>
      <c r="C25"/>
      <c r="D25"/>
      <c r="E25"/>
      <c r="F25"/>
      <c r="G25"/>
    </row>
    <row r="26" spans="1:7">
      <c r="A26"/>
      <c r="B26"/>
      <c r="C26"/>
      <c r="D26"/>
      <c r="E26"/>
      <c r="F26"/>
      <c r="G26"/>
    </row>
    <row r="27" spans="1:7">
      <c r="A27"/>
      <c r="B27"/>
      <c r="C27"/>
      <c r="D27"/>
      <c r="E27"/>
      <c r="F27"/>
      <c r="G27"/>
    </row>
    <row r="28" spans="1:7">
      <c r="A28"/>
      <c r="B28"/>
      <c r="C28"/>
      <c r="D28"/>
      <c r="E28"/>
      <c r="F28"/>
      <c r="G28"/>
    </row>
    <row r="29" spans="1:7">
      <c r="A29"/>
      <c r="C29"/>
    </row>
    <row r="30" spans="1:7">
      <c r="C30"/>
    </row>
    <row r="31" spans="1:7">
      <c r="A31"/>
      <c r="C31"/>
    </row>
    <row r="32" spans="1:7">
      <c r="C32"/>
    </row>
    <row r="33" spans="3:3">
      <c r="C33"/>
    </row>
  </sheetData>
  <sheetProtection formatCells="0" formatColumns="0" formatRows="0"/>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BA242-3426-4C27-8FAE-B33A26F9CB7E}">
  <dimension ref="A1:A16"/>
  <sheetViews>
    <sheetView workbookViewId="0">
      <selection activeCell="D23" sqref="D23"/>
    </sheetView>
  </sheetViews>
  <sheetFormatPr defaultRowHeight="15"/>
  <cols>
    <col min="1" max="1" width="43" bestFit="1" customWidth="1"/>
  </cols>
  <sheetData>
    <row r="1" spans="1:1">
      <c r="A1" s="13" t="s">
        <v>102</v>
      </c>
    </row>
    <row r="2" spans="1:1">
      <c r="A2" t="s">
        <v>37</v>
      </c>
    </row>
    <row r="3" spans="1:1">
      <c r="A3" t="s">
        <v>38</v>
      </c>
    </row>
    <row r="4" spans="1:1">
      <c r="A4" t="s">
        <v>46</v>
      </c>
    </row>
    <row r="5" spans="1:1">
      <c r="A5" t="s">
        <v>39</v>
      </c>
    </row>
    <row r="6" spans="1:1">
      <c r="A6" t="s">
        <v>40</v>
      </c>
    </row>
    <row r="7" spans="1:1">
      <c r="A7" t="s">
        <v>41</v>
      </c>
    </row>
    <row r="8" spans="1:1">
      <c r="A8" t="s">
        <v>29</v>
      </c>
    </row>
    <row r="9" spans="1:1">
      <c r="A9" t="s">
        <v>47</v>
      </c>
    </row>
    <row r="10" spans="1:1">
      <c r="A10" t="s">
        <v>35</v>
      </c>
    </row>
    <row r="11" spans="1:1">
      <c r="A11" t="s">
        <v>42</v>
      </c>
    </row>
    <row r="12" spans="1:1">
      <c r="A12" t="s">
        <v>34</v>
      </c>
    </row>
    <row r="13" spans="1:1">
      <c r="A13" t="s">
        <v>43</v>
      </c>
    </row>
    <row r="14" spans="1:1">
      <c r="A14" t="s">
        <v>33</v>
      </c>
    </row>
    <row r="15" spans="1:1">
      <c r="A15" t="s">
        <v>44</v>
      </c>
    </row>
    <row r="16" spans="1:1">
      <c r="A16"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A12F-B6DF-48EA-A99E-EB5280131541}">
  <sheetPr>
    <tabColor rgb="FFFBC685"/>
  </sheetPr>
  <dimension ref="A1"/>
  <sheetViews>
    <sheetView showGridLines="0" zoomScaleNormal="100" workbookViewId="0"/>
  </sheetViews>
  <sheetFormatPr defaultRowHeight="15"/>
  <sheetData/>
  <sheetProtection formatCells="0" formatColumns="0" formatRows="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D505B-D6CA-4032-88C1-31F659FD45BC}">
  <sheetPr>
    <tabColor rgb="FFA5DBDA"/>
  </sheetPr>
  <dimension ref="A1:AF80"/>
  <sheetViews>
    <sheetView showGridLines="0" zoomScale="70" zoomScaleNormal="70" workbookViewId="0">
      <selection activeCell="Q8" sqref="Q8"/>
    </sheetView>
  </sheetViews>
  <sheetFormatPr defaultRowHeight="15"/>
  <cols>
    <col min="1" max="1" width="12.28515625" style="1" customWidth="1"/>
    <col min="2" max="2" width="31.85546875" style="1" customWidth="1"/>
    <col min="3" max="17" width="13.7109375" style="1" customWidth="1"/>
    <col min="18" max="20" width="9.140625" style="1"/>
    <col min="21" max="21" width="19.85546875" style="1" customWidth="1"/>
    <col min="22" max="16384" width="9.140625" style="1"/>
  </cols>
  <sheetData>
    <row r="1" spans="1:22" ht="52.5" customHeight="1">
      <c r="A1" s="99" t="str">
        <f>"Summary Data: "&amp;Instructions!B5&amp;" at "&amp;Instructions!B4</f>
        <v xml:space="preserve">Summary Data:  at </v>
      </c>
      <c r="B1" s="99"/>
      <c r="C1" s="99"/>
      <c r="D1" s="99"/>
      <c r="E1" s="99"/>
      <c r="F1" s="99"/>
      <c r="G1" s="99"/>
      <c r="H1" s="99"/>
      <c r="I1" s="99"/>
      <c r="J1" s="99"/>
      <c r="K1" s="99"/>
      <c r="L1" s="99"/>
      <c r="M1" s="99"/>
      <c r="N1" s="99"/>
    </row>
    <row r="2" spans="1:22" ht="42" customHeight="1">
      <c r="A2" s="98" t="s">
        <v>49</v>
      </c>
      <c r="B2" s="98"/>
      <c r="C2" s="98"/>
      <c r="D2" s="98"/>
      <c r="E2" s="98"/>
      <c r="F2" s="98"/>
      <c r="G2" s="98"/>
      <c r="H2" s="98"/>
      <c r="I2" s="98"/>
      <c r="J2" s="98"/>
      <c r="K2" s="98"/>
      <c r="L2" s="98"/>
      <c r="M2" s="98"/>
      <c r="N2" s="98"/>
    </row>
    <row r="3" spans="1:22" ht="30" customHeight="1">
      <c r="A3" s="101" t="s">
        <v>3</v>
      </c>
      <c r="B3" s="102"/>
      <c r="C3" s="30" t="s">
        <v>4</v>
      </c>
      <c r="D3" s="30" t="s">
        <v>5</v>
      </c>
      <c r="E3" s="30" t="s">
        <v>6</v>
      </c>
      <c r="F3" s="30" t="s">
        <v>7</v>
      </c>
      <c r="G3" s="30" t="s">
        <v>8</v>
      </c>
      <c r="H3" s="30" t="s">
        <v>9</v>
      </c>
      <c r="I3" s="30" t="s">
        <v>10</v>
      </c>
      <c r="J3" s="30" t="s">
        <v>11</v>
      </c>
      <c r="K3" s="30" t="s">
        <v>12</v>
      </c>
      <c r="L3" s="30" t="s">
        <v>13</v>
      </c>
      <c r="M3" s="30" t="s">
        <v>14</v>
      </c>
      <c r="N3" s="30" t="s">
        <v>15</v>
      </c>
      <c r="P3" s="31"/>
      <c r="Q3" s="32"/>
      <c r="R3" s="32"/>
      <c r="S3" s="32"/>
      <c r="T3" s="32"/>
      <c r="U3" s="32"/>
      <c r="V3" s="32"/>
    </row>
    <row r="4" spans="1:22" ht="30" customHeight="1">
      <c r="A4" s="103"/>
      <c r="B4" s="104"/>
      <c r="C4" s="33" t="str">
        <f>IF(Instructions!B6="",C3,Instructions!B6)</f>
        <v>Month_1</v>
      </c>
      <c r="D4" s="33" t="str">
        <f t="shared" ref="D4:N4" si="0">IF(C4=C3,D3,IF(MONTH(C4)=12,DATE(YEAR(C4)+1,1,1),DATE(YEAR(C4),MONTH(C4)+1,1)))</f>
        <v>Month_2</v>
      </c>
      <c r="E4" s="33" t="str">
        <f t="shared" si="0"/>
        <v>Month_3</v>
      </c>
      <c r="F4" s="33" t="str">
        <f t="shared" si="0"/>
        <v>Month_4</v>
      </c>
      <c r="G4" s="33" t="str">
        <f t="shared" si="0"/>
        <v>Month_5</v>
      </c>
      <c r="H4" s="33" t="str">
        <f t="shared" si="0"/>
        <v>Month_6</v>
      </c>
      <c r="I4" s="33" t="str">
        <f t="shared" si="0"/>
        <v>Month_7</v>
      </c>
      <c r="J4" s="33" t="str">
        <f t="shared" si="0"/>
        <v>Month_8</v>
      </c>
      <c r="K4" s="33" t="str">
        <f t="shared" si="0"/>
        <v>Month_9</v>
      </c>
      <c r="L4" s="33" t="str">
        <f t="shared" si="0"/>
        <v>Month_10</v>
      </c>
      <c r="M4" s="33" t="str">
        <f t="shared" si="0"/>
        <v>Month_11</v>
      </c>
      <c r="N4" s="33" t="str">
        <f t="shared" si="0"/>
        <v>Month_12</v>
      </c>
      <c r="P4" s="34"/>
      <c r="Q4" s="34"/>
      <c r="R4" s="34"/>
      <c r="S4" s="34"/>
      <c r="T4" s="34"/>
      <c r="U4" s="34"/>
      <c r="V4" s="34"/>
    </row>
    <row r="5" spans="1:22" ht="37.5" customHeight="1">
      <c r="A5" s="87" t="s">
        <v>23</v>
      </c>
      <c r="B5" s="35" t="s">
        <v>18</v>
      </c>
      <c r="C5" s="36" cm="1">
        <f t="array" aca="1" ref="C5" ca="1">INDIRECT(C$3&amp;"!$X$54")</f>
        <v>0</v>
      </c>
      <c r="D5" s="36" cm="1">
        <f t="array" aca="1" ref="D5" ca="1">INDIRECT(D$3&amp;"!$X$54")</f>
        <v>0</v>
      </c>
      <c r="E5" s="36" cm="1">
        <f t="array" aca="1" ref="E5" ca="1">INDIRECT(E$3&amp;"!$X$54")</f>
        <v>0</v>
      </c>
      <c r="F5" s="36" cm="1">
        <f t="array" aca="1" ref="F5" ca="1">INDIRECT(F$3&amp;"!$X$54")</f>
        <v>0</v>
      </c>
      <c r="G5" s="36" cm="1">
        <f t="array" aca="1" ref="G5" ca="1">INDIRECT(G$3&amp;"!$X$54")</f>
        <v>0</v>
      </c>
      <c r="H5" s="36" cm="1">
        <f t="array" aca="1" ref="H5" ca="1">INDIRECT(H$3&amp;"!$X$54")</f>
        <v>0</v>
      </c>
      <c r="I5" s="36" cm="1">
        <f t="array" aca="1" ref="I5" ca="1">INDIRECT(I$3&amp;"!$X$54")</f>
        <v>0</v>
      </c>
      <c r="J5" s="36" cm="1">
        <f t="array" aca="1" ref="J5" ca="1">INDIRECT(J$3&amp;"!$X$54")</f>
        <v>0</v>
      </c>
      <c r="K5" s="36" cm="1">
        <f t="array" aca="1" ref="K5" ca="1">INDIRECT(K$3&amp;"!$X$54")</f>
        <v>0</v>
      </c>
      <c r="L5" s="36" cm="1">
        <f t="array" aca="1" ref="L5" ca="1">INDIRECT(L$3&amp;"!$X$54")</f>
        <v>0</v>
      </c>
      <c r="M5" s="36" cm="1">
        <f t="array" aca="1" ref="M5" ca="1">INDIRECT(M$3&amp;"!$X$54")</f>
        <v>0</v>
      </c>
      <c r="N5" s="36" cm="1">
        <f t="array" aca="1" ref="N5" ca="1">INDIRECT(N$3&amp;"!$X$54")</f>
        <v>0</v>
      </c>
      <c r="O5" s="37"/>
      <c r="P5" s="31"/>
      <c r="Q5" s="31"/>
      <c r="R5" s="31"/>
      <c r="S5" s="31"/>
      <c r="T5" s="31"/>
      <c r="U5" s="31"/>
      <c r="V5" s="31"/>
    </row>
    <row r="6" spans="1:22" ht="30">
      <c r="A6" s="88"/>
      <c r="B6" s="35" t="s">
        <v>111</v>
      </c>
      <c r="C6" s="36" t="e">
        <f t="shared" ref="C6:N6" ca="1" si="1">IF(C$5&gt;0,COUNTIF(INDIRECT(C$3&amp;"!$U$4:$U$53"),"=100.0%"),NA())</f>
        <v>#N/A</v>
      </c>
      <c r="D6" s="36" t="e">
        <f t="shared" ca="1" si="1"/>
        <v>#N/A</v>
      </c>
      <c r="E6" s="36" t="e">
        <f t="shared" ca="1" si="1"/>
        <v>#N/A</v>
      </c>
      <c r="F6" s="36" t="e">
        <f t="shared" ca="1" si="1"/>
        <v>#N/A</v>
      </c>
      <c r="G6" s="36" t="e">
        <f t="shared" ca="1" si="1"/>
        <v>#N/A</v>
      </c>
      <c r="H6" s="36" t="e">
        <f t="shared" ca="1" si="1"/>
        <v>#N/A</v>
      </c>
      <c r="I6" s="36" t="e">
        <f t="shared" ca="1" si="1"/>
        <v>#N/A</v>
      </c>
      <c r="J6" s="36" t="e">
        <f t="shared" ca="1" si="1"/>
        <v>#N/A</v>
      </c>
      <c r="K6" s="36" t="e">
        <f t="shared" ca="1" si="1"/>
        <v>#N/A</v>
      </c>
      <c r="L6" s="36" t="e">
        <f t="shared" ca="1" si="1"/>
        <v>#N/A</v>
      </c>
      <c r="M6" s="36" t="e">
        <f t="shared" ca="1" si="1"/>
        <v>#N/A</v>
      </c>
      <c r="N6" s="36" t="e">
        <f t="shared" ca="1" si="1"/>
        <v>#N/A</v>
      </c>
      <c r="O6" s="37"/>
      <c r="P6" s="31"/>
      <c r="Q6" s="31"/>
      <c r="R6" s="31"/>
      <c r="S6" s="31"/>
      <c r="T6" s="31"/>
      <c r="U6" s="31"/>
      <c r="V6" s="31"/>
    </row>
    <row r="7" spans="1:22" ht="37.5" customHeight="1">
      <c r="A7" s="88"/>
      <c r="B7" s="35" t="s">
        <v>58</v>
      </c>
      <c r="C7" s="36" t="e">
        <f t="shared" ref="C7:N7" ca="1" si="2">IF(C$5&gt;0,COUNTIFS(INDIRECT(C$3&amp;"!$E$4:$S$53"),"Yes"),NA())</f>
        <v>#N/A</v>
      </c>
      <c r="D7" s="36" t="e">
        <f t="shared" ca="1" si="2"/>
        <v>#N/A</v>
      </c>
      <c r="E7" s="36" t="e">
        <f t="shared" ca="1" si="2"/>
        <v>#N/A</v>
      </c>
      <c r="F7" s="36" t="e">
        <f t="shared" ca="1" si="2"/>
        <v>#N/A</v>
      </c>
      <c r="G7" s="36" t="e">
        <f t="shared" ca="1" si="2"/>
        <v>#N/A</v>
      </c>
      <c r="H7" s="36" t="e">
        <f t="shared" ca="1" si="2"/>
        <v>#N/A</v>
      </c>
      <c r="I7" s="36" t="e">
        <f t="shared" ca="1" si="2"/>
        <v>#N/A</v>
      </c>
      <c r="J7" s="36" t="e">
        <f t="shared" ca="1" si="2"/>
        <v>#N/A</v>
      </c>
      <c r="K7" s="36" t="e">
        <f t="shared" ca="1" si="2"/>
        <v>#N/A</v>
      </c>
      <c r="L7" s="36" t="e">
        <f t="shared" ca="1" si="2"/>
        <v>#N/A</v>
      </c>
      <c r="M7" s="36" t="e">
        <f t="shared" ca="1" si="2"/>
        <v>#N/A</v>
      </c>
      <c r="N7" s="36" t="e">
        <f t="shared" ca="1" si="2"/>
        <v>#N/A</v>
      </c>
      <c r="O7" s="37"/>
      <c r="P7" s="31"/>
      <c r="Q7" s="31"/>
      <c r="R7" s="31"/>
      <c r="S7" s="31"/>
      <c r="T7" s="31"/>
      <c r="U7" s="31"/>
      <c r="V7" s="31"/>
    </row>
    <row r="8" spans="1:22" ht="37.5" customHeight="1">
      <c r="A8" s="88"/>
      <c r="B8" s="35" t="s">
        <v>91</v>
      </c>
      <c r="C8" s="38" t="e" cm="1">
        <f t="array" aca="1" ref="C8" ca="1">IF(C$7&gt;0, AVERAGE(IF(ISERROR(INDIRECT(C$3&amp;"!$T$4:$T$53")),"",INDIRECT(C$3&amp;"!$T$4:$T$53"))), NA())</f>
        <v>#N/A</v>
      </c>
      <c r="D8" s="38" t="e" cm="1">
        <f t="array" aca="1" ref="D8" ca="1">IF(D$7&gt;0, AVERAGE(IF(ISERROR(INDIRECT(D$3&amp;"!$T$4:$T$53")),"",INDIRECT(D$3&amp;"!$T$4:$T$53"))), NA())</f>
        <v>#N/A</v>
      </c>
      <c r="E8" s="38" t="e" cm="1">
        <f t="array" aca="1" ref="E8" ca="1">IF(E$7&gt;0, AVERAGE(IF(ISERROR(INDIRECT(E$3&amp;"!$T$4:$T$53")),"",INDIRECT(E$3&amp;"!$T$4:$T$53"))), NA())</f>
        <v>#N/A</v>
      </c>
      <c r="F8" s="38" t="e" cm="1">
        <f t="array" aca="1" ref="F8" ca="1">IF(F$7&gt;0, AVERAGE(IF(ISERROR(INDIRECT(F$3&amp;"!$T$4:$T$53")),"",INDIRECT(F$3&amp;"!$T$4:$T$53"))), NA())</f>
        <v>#N/A</v>
      </c>
      <c r="G8" s="38" t="e" cm="1">
        <f t="array" aca="1" ref="G8" ca="1">IF(G$7&gt;0, AVERAGE(IF(ISERROR(INDIRECT(G$3&amp;"!$T$4:$T$53")),"",INDIRECT(G$3&amp;"!$T$4:$T$53"))), NA())</f>
        <v>#N/A</v>
      </c>
      <c r="H8" s="38" t="e" cm="1">
        <f t="array" aca="1" ref="H8" ca="1">IF(H$7&gt;0, AVERAGE(IF(ISERROR(INDIRECT(H$3&amp;"!$T$4:$T$53")),"",INDIRECT(H$3&amp;"!$T$4:$T$53"))), NA())</f>
        <v>#N/A</v>
      </c>
      <c r="I8" s="38" t="e" cm="1">
        <f t="array" aca="1" ref="I8" ca="1">IF(I$7&gt;0, AVERAGE(IF(ISERROR(INDIRECT(I$3&amp;"!$T$4:$T$53")),"",INDIRECT(I$3&amp;"!$T$4:$T$53"))), NA())</f>
        <v>#N/A</v>
      </c>
      <c r="J8" s="38" t="e" cm="1">
        <f t="array" aca="1" ref="J8" ca="1">IF(J$7&gt;0, AVERAGE(IF(ISERROR(INDIRECT(J$3&amp;"!$T$4:$T$53")),"",INDIRECT(J$3&amp;"!$T$4:$T$53"))), NA())</f>
        <v>#N/A</v>
      </c>
      <c r="K8" s="38" t="e" cm="1">
        <f t="array" aca="1" ref="K8" ca="1">IF(K$7&gt;0, AVERAGE(IF(ISERROR(INDIRECT(K$3&amp;"!$T$4:$T$53")),"",INDIRECT(K$3&amp;"!$T$4:$T$53"))), NA())</f>
        <v>#N/A</v>
      </c>
      <c r="L8" s="38" t="e" cm="1">
        <f t="array" aca="1" ref="L8" ca="1">IF(L$7&gt;0, AVERAGE(IF(ISERROR(INDIRECT(L$3&amp;"!$T$4:$T$53")),"",INDIRECT(L$3&amp;"!$T$4:$T$53"))), NA())</f>
        <v>#N/A</v>
      </c>
      <c r="M8" s="38" t="e" cm="1">
        <f t="array" aca="1" ref="M8" ca="1">IF(M$7&gt;0, AVERAGE(IF(ISERROR(INDIRECT(M$3&amp;"!$T$4:$T$53")),"",INDIRECT(M$3&amp;"!$T$4:$T$53"))), NA())</f>
        <v>#N/A</v>
      </c>
      <c r="N8" s="38" t="e" cm="1">
        <f t="array" aca="1" ref="N8" ca="1">IF(N$7&gt;0, AVERAGE(IF(ISERROR(INDIRECT(N$3&amp;"!$T$4:$T$53")),"",INDIRECT(N$3&amp;"!$T$4:$T$53"))), NA())</f>
        <v>#N/A</v>
      </c>
      <c r="O8" s="37"/>
      <c r="P8" s="31"/>
      <c r="Q8" s="31"/>
      <c r="R8" s="31"/>
      <c r="S8" s="31"/>
      <c r="T8" s="31"/>
      <c r="U8" s="31"/>
      <c r="V8" s="31"/>
    </row>
    <row r="9" spans="1:22" ht="37.5" customHeight="1">
      <c r="A9" s="88"/>
      <c r="B9" s="35" t="s">
        <v>50</v>
      </c>
      <c r="C9" s="36" t="e">
        <f t="shared" ref="C9:N9" ca="1" si="3">IF(C$5&gt;0,COUNTIFS(INDIRECT(C$3&amp;"!$E$4:$S$53"),"No"),NA())</f>
        <v>#N/A</v>
      </c>
      <c r="D9" s="36" t="e">
        <f t="shared" ca="1" si="3"/>
        <v>#N/A</v>
      </c>
      <c r="E9" s="36" t="e">
        <f t="shared" ca="1" si="3"/>
        <v>#N/A</v>
      </c>
      <c r="F9" s="36" t="e">
        <f t="shared" ca="1" si="3"/>
        <v>#N/A</v>
      </c>
      <c r="G9" s="36" t="e">
        <f t="shared" ca="1" si="3"/>
        <v>#N/A</v>
      </c>
      <c r="H9" s="36" t="e">
        <f t="shared" ca="1" si="3"/>
        <v>#N/A</v>
      </c>
      <c r="I9" s="36" t="e">
        <f t="shared" ca="1" si="3"/>
        <v>#N/A</v>
      </c>
      <c r="J9" s="36" t="e">
        <f t="shared" ca="1" si="3"/>
        <v>#N/A</v>
      </c>
      <c r="K9" s="36" t="e">
        <f t="shared" ca="1" si="3"/>
        <v>#N/A</v>
      </c>
      <c r="L9" s="36" t="e">
        <f t="shared" ca="1" si="3"/>
        <v>#N/A</v>
      </c>
      <c r="M9" s="36" t="e">
        <f t="shared" ca="1" si="3"/>
        <v>#N/A</v>
      </c>
      <c r="N9" s="36" t="e">
        <f t="shared" ca="1" si="3"/>
        <v>#N/A</v>
      </c>
      <c r="O9" s="37"/>
      <c r="P9" s="31"/>
      <c r="Q9" s="31"/>
      <c r="R9" s="31"/>
      <c r="S9" s="31"/>
      <c r="T9" s="31"/>
      <c r="U9" s="31"/>
      <c r="V9" s="31"/>
    </row>
    <row r="10" spans="1:22" ht="37.5" customHeight="1">
      <c r="A10" s="88"/>
      <c r="B10" s="35" t="s">
        <v>92</v>
      </c>
      <c r="C10" s="38" t="e" cm="1">
        <f t="array" aca="1" ref="C10" ca="1">IF(C$9&gt;0,AVERAGE(IF(ISERROR(INDIRECT(C$3&amp;"!$V$4:$V$53")),"",INDIRECT(C$3&amp;"!$V$4:$V$53"))),NA())</f>
        <v>#N/A</v>
      </c>
      <c r="D10" s="38" t="e" cm="1">
        <f t="array" aca="1" ref="D10" ca="1">IF(D$9&gt;0,AVERAGE(IF(ISERROR(INDIRECT(D$3&amp;"!$V$4:$V$53")),"",INDIRECT(D$3&amp;"!$V$4:$V$53"))),NA())</f>
        <v>#N/A</v>
      </c>
      <c r="E10" s="38" t="e" cm="1">
        <f t="array" aca="1" ref="E10" ca="1">IF(E$9&gt;0,AVERAGE(IF(ISERROR(INDIRECT(E$3&amp;"!$V$4:$V$53")),"",INDIRECT(E$3&amp;"!$V$4:$V$53"))),NA())</f>
        <v>#N/A</v>
      </c>
      <c r="F10" s="38" t="e" cm="1">
        <f t="array" aca="1" ref="F10" ca="1">IF(F$9&gt;0,AVERAGE(IF(ISERROR(INDIRECT(F$3&amp;"!$V$4:$V$53")),"",INDIRECT(F$3&amp;"!$V$4:$V$53"))),NA())</f>
        <v>#N/A</v>
      </c>
      <c r="G10" s="38" t="e" cm="1">
        <f t="array" aca="1" ref="G10" ca="1">IF(G$9&gt;0,AVERAGE(IF(ISERROR(INDIRECT(G$3&amp;"!$V$4:$V$53")),"",INDIRECT(G$3&amp;"!$V$4:$V$53"))),NA())</f>
        <v>#N/A</v>
      </c>
      <c r="H10" s="38" t="e" cm="1">
        <f t="array" aca="1" ref="H10" ca="1">IF(H$9&gt;0,AVERAGE(IF(ISERROR(INDIRECT(H$3&amp;"!$V$4:$V$53")),"",INDIRECT(H$3&amp;"!$V$4:$V$53"))),NA())</f>
        <v>#N/A</v>
      </c>
      <c r="I10" s="38" t="e" cm="1">
        <f t="array" aca="1" ref="I10" ca="1">IF(I$9&gt;0,AVERAGE(IF(ISERROR(INDIRECT(I$3&amp;"!$V$4:$V$53")),"",INDIRECT(I$3&amp;"!$V$4:$V$53"))),NA())</f>
        <v>#N/A</v>
      </c>
      <c r="J10" s="38" t="e" cm="1">
        <f t="array" aca="1" ref="J10" ca="1">IF(J$9&gt;0,AVERAGE(IF(ISERROR(INDIRECT(J$3&amp;"!$V$4:$V$53")),"",INDIRECT(J$3&amp;"!$V$4:$V$53"))),NA())</f>
        <v>#N/A</v>
      </c>
      <c r="K10" s="38" t="e" cm="1">
        <f t="array" aca="1" ref="K10" ca="1">IF(K$9&gt;0,AVERAGE(IF(ISERROR(INDIRECT(K$3&amp;"!$V$4:$V$53")),"",INDIRECT(K$3&amp;"!$V$4:$V$53"))),NA())</f>
        <v>#N/A</v>
      </c>
      <c r="L10" s="38" t="e" cm="1">
        <f t="array" aca="1" ref="L10" ca="1">IF(L$9&gt;0,AVERAGE(IF(ISERROR(INDIRECT(L$3&amp;"!$V$4:$V$53")),"",INDIRECT(L$3&amp;"!$V$4:$V$53"))),NA())</f>
        <v>#N/A</v>
      </c>
      <c r="M10" s="38" t="e" cm="1">
        <f t="array" aca="1" ref="M10" ca="1">IF(M$9&gt;0,AVERAGE(IF(ISERROR(INDIRECT(M$3&amp;"!$V$4:$V$53")),"",INDIRECT(M$3&amp;"!$V$4:$V$53"))),NA())</f>
        <v>#N/A</v>
      </c>
      <c r="N10" s="38" t="e" cm="1">
        <f t="array" aca="1" ref="N10" ca="1">IF(N$9&gt;0,AVERAGE(IF(ISERROR(INDIRECT(N$3&amp;"!$V$4:$V$53")),"",INDIRECT(N$3&amp;"!$V$4:$V$53"))),NA())</f>
        <v>#N/A</v>
      </c>
      <c r="O10" s="37"/>
      <c r="P10" s="31"/>
      <c r="Q10" s="31"/>
      <c r="R10" s="31"/>
      <c r="S10" s="31"/>
      <c r="T10" s="31"/>
      <c r="U10" s="31"/>
      <c r="V10" s="31"/>
    </row>
    <row r="11" spans="1:22" ht="45" customHeight="1">
      <c r="A11" s="89"/>
      <c r="B11" s="35" t="s">
        <v>22</v>
      </c>
      <c r="C11" s="39" t="e" cm="1">
        <f t="array" aca="1" ref="C11" ca="1">IF(C$5&gt;0,INDIRECT(C$3&amp;"!$X$57"), NA())</f>
        <v>#N/A</v>
      </c>
      <c r="D11" s="39" t="e" cm="1">
        <f t="array" aca="1" ref="D11" ca="1">IF(D$5&gt;0,INDIRECT(D$3&amp;"!$X$57"), NA())</f>
        <v>#N/A</v>
      </c>
      <c r="E11" s="39" t="e" cm="1">
        <f t="array" aca="1" ref="E11" ca="1">IF(E$5&gt;0,INDIRECT(E$3&amp;"!$X$57"), NA())</f>
        <v>#N/A</v>
      </c>
      <c r="F11" s="39" t="e" cm="1">
        <f t="array" aca="1" ref="F11" ca="1">IF(F$5&gt;0,INDIRECT(F$3&amp;"!$X$57"), NA())</f>
        <v>#N/A</v>
      </c>
      <c r="G11" s="39" t="e" cm="1">
        <f t="array" aca="1" ref="G11" ca="1">IF(G$5&gt;0,INDIRECT(G$3&amp;"!$X$57"), NA())</f>
        <v>#N/A</v>
      </c>
      <c r="H11" s="39" t="e" cm="1">
        <f t="array" aca="1" ref="H11" ca="1">IF(H$5&gt;0,INDIRECT(H$3&amp;"!$X$57"), NA())</f>
        <v>#N/A</v>
      </c>
      <c r="I11" s="39" t="e" cm="1">
        <f t="array" aca="1" ref="I11" ca="1">IF(I$5&gt;0,INDIRECT(I$3&amp;"!$X$57"), NA())</f>
        <v>#N/A</v>
      </c>
      <c r="J11" s="39" t="e" cm="1">
        <f t="array" aca="1" ref="J11" ca="1">IF(J$5&gt;0,INDIRECT(J$3&amp;"!$X$57"), NA())</f>
        <v>#N/A</v>
      </c>
      <c r="K11" s="39" t="e" cm="1">
        <f t="array" aca="1" ref="K11" ca="1">IF(K$5&gt;0,INDIRECT(K$3&amp;"!$X$57"), NA())</f>
        <v>#N/A</v>
      </c>
      <c r="L11" s="39" t="e" cm="1">
        <f t="array" aca="1" ref="L11" ca="1">IF(L$5&gt;0,INDIRECT(L$3&amp;"!$X$57"), NA())</f>
        <v>#N/A</v>
      </c>
      <c r="M11" s="39" t="e" cm="1">
        <f t="array" aca="1" ref="M11" ca="1">IF(M$5&gt;0,INDIRECT(M$3&amp;"!$X$57"), NA())</f>
        <v>#N/A</v>
      </c>
      <c r="N11" s="39" t="e" cm="1">
        <f t="array" aca="1" ref="N11" ca="1">IF(N$5&gt;0,INDIRECT(N$3&amp;"!$X$57"), NA())</f>
        <v>#N/A</v>
      </c>
      <c r="O11" s="37"/>
      <c r="P11" s="31"/>
      <c r="Q11" s="31"/>
      <c r="R11" s="31"/>
      <c r="S11" s="31"/>
      <c r="T11" s="31"/>
      <c r="U11" s="31"/>
      <c r="V11" s="31"/>
    </row>
    <row r="12" spans="1:22" s="40" customFormat="1" ht="30" customHeight="1">
      <c r="B12" s="41" t="s">
        <v>31</v>
      </c>
      <c r="C12" s="42">
        <f>Instructions!B7</f>
        <v>0</v>
      </c>
      <c r="D12" s="42">
        <f>Instructions!B7</f>
        <v>0</v>
      </c>
      <c r="E12" s="42">
        <f>Instructions!B7</f>
        <v>0</v>
      </c>
      <c r="F12" s="42">
        <f>Instructions!B7</f>
        <v>0</v>
      </c>
      <c r="G12" s="42">
        <f>Instructions!B7</f>
        <v>0</v>
      </c>
      <c r="H12" s="42">
        <f>Instructions!B7</f>
        <v>0</v>
      </c>
      <c r="I12" s="42">
        <f>Instructions!B7</f>
        <v>0</v>
      </c>
      <c r="J12" s="42">
        <f>Instructions!B7</f>
        <v>0</v>
      </c>
      <c r="K12" s="42">
        <f>Instructions!B7</f>
        <v>0</v>
      </c>
      <c r="L12" s="42">
        <f>Instructions!B7</f>
        <v>0</v>
      </c>
      <c r="M12" s="42">
        <f>Instructions!B7</f>
        <v>0</v>
      </c>
      <c r="N12" s="42">
        <f>Instructions!B7</f>
        <v>0</v>
      </c>
    </row>
    <row r="13" spans="1:22" ht="30" customHeight="1">
      <c r="A13" s="40"/>
      <c r="B13" s="40"/>
      <c r="C13" s="40"/>
      <c r="D13" s="40"/>
      <c r="E13" s="40"/>
      <c r="F13" s="40"/>
      <c r="G13" s="40"/>
      <c r="H13" s="40"/>
      <c r="I13" s="40"/>
      <c r="J13" s="40"/>
      <c r="K13" s="40"/>
      <c r="L13" s="40"/>
      <c r="M13" s="40"/>
      <c r="N13" s="40"/>
      <c r="O13" s="40"/>
      <c r="P13" s="40"/>
      <c r="Q13" s="40"/>
      <c r="R13" s="40"/>
      <c r="S13" s="40"/>
      <c r="T13" s="40"/>
      <c r="U13" s="40"/>
      <c r="V13" s="40"/>
    </row>
    <row r="14" spans="1:22" ht="30" customHeight="1"/>
    <row r="15" spans="1:22" ht="30" customHeight="1"/>
    <row r="16" spans="1:22" ht="30" customHeight="1"/>
    <row r="17" spans="1:25" ht="30" customHeight="1"/>
    <row r="18" spans="1:25" ht="30" customHeight="1"/>
    <row r="19" spans="1:25" ht="30" customHeight="1"/>
    <row r="20" spans="1:25" ht="30" customHeight="1"/>
    <row r="21" spans="1:25" ht="30" customHeight="1"/>
    <row r="22" spans="1:25" ht="30" customHeight="1"/>
    <row r="23" spans="1:25" s="40" customFormat="1" ht="30" customHeight="1">
      <c r="A23" s="43"/>
      <c r="C23" s="100" t="e">
        <f>INDEX($C$3:$N$3,MATCH($C$24,Months,0))</f>
        <v>#N/A</v>
      </c>
      <c r="D23" s="100"/>
      <c r="E23" s="100"/>
      <c r="F23" s="100"/>
      <c r="G23" s="100"/>
      <c r="H23" s="100" t="e">
        <f>INDEX($C$3:$N$3,MATCH($H$24,Months,0))</f>
        <v>#N/A</v>
      </c>
      <c r="I23" s="100"/>
      <c r="J23" s="100"/>
      <c r="K23" s="100"/>
      <c r="L23" s="100"/>
      <c r="M23" s="100" t="e">
        <f>INDEX($C$3:$N$3,MATCH($M$24,Months,0))</f>
        <v>#N/A</v>
      </c>
      <c r="N23" s="100"/>
      <c r="O23" s="100"/>
      <c r="P23" s="100"/>
      <c r="Q23" s="100"/>
      <c r="S23" s="44"/>
      <c r="T23" s="44"/>
      <c r="U23" s="44"/>
      <c r="V23" s="44"/>
      <c r="W23" s="44"/>
      <c r="X23" s="44"/>
      <c r="Y23" s="44"/>
    </row>
    <row r="24" spans="1:25" ht="106.5" customHeight="1">
      <c r="A24" s="86" t="s">
        <v>36</v>
      </c>
      <c r="B24" s="86"/>
      <c r="C24" s="95"/>
      <c r="D24" s="95"/>
      <c r="E24" s="95"/>
      <c r="F24" s="95"/>
      <c r="G24" s="95"/>
      <c r="H24" s="96"/>
      <c r="I24" s="95"/>
      <c r="J24" s="95"/>
      <c r="K24" s="95"/>
      <c r="L24" s="95"/>
      <c r="M24" s="95"/>
      <c r="N24" s="95"/>
      <c r="O24" s="95"/>
      <c r="P24" s="95"/>
      <c r="Q24" s="95"/>
      <c r="S24" s="45"/>
      <c r="T24" s="45"/>
      <c r="U24" s="45"/>
      <c r="V24" s="45"/>
      <c r="W24" s="45"/>
      <c r="X24" s="45"/>
      <c r="Y24" s="45"/>
    </row>
    <row r="25" spans="1:25" ht="30" customHeight="1">
      <c r="A25" s="90" t="s">
        <v>16</v>
      </c>
      <c r="B25" s="91"/>
      <c r="C25" s="46" t="str">
        <f>IF($C$24="","",C24)</f>
        <v/>
      </c>
      <c r="D25" s="46" t="str">
        <f>IF($C$24="","",C26+1)</f>
        <v/>
      </c>
      <c r="E25" s="46" t="str">
        <f>IF($C$24="","",D26+1)</f>
        <v/>
      </c>
      <c r="F25" s="46" t="str">
        <f>IF($C$24="","",E26+1)</f>
        <v/>
      </c>
      <c r="G25" s="46" t="str">
        <f>IF($C$24="","",F26+1)</f>
        <v/>
      </c>
      <c r="H25" s="47" t="str">
        <f>IF($H$24="","",H24)</f>
        <v/>
      </c>
      <c r="I25" s="47" t="str">
        <f>IF($H$24="","",H26+1)</f>
        <v/>
      </c>
      <c r="J25" s="47" t="str">
        <f>IF($H$24="","",I26+1)</f>
        <v/>
      </c>
      <c r="K25" s="47" t="str">
        <f>IF($H$24="","",J26+1)</f>
        <v/>
      </c>
      <c r="L25" s="47" t="str">
        <f>IF($H$24="","",K26+1)</f>
        <v/>
      </c>
      <c r="M25" s="47" t="str">
        <f>IF($M$24="","",M24)</f>
        <v/>
      </c>
      <c r="N25" s="47" t="str">
        <f>IF($M$24="","",M26+1)</f>
        <v/>
      </c>
      <c r="O25" s="47" t="str">
        <f>IF($M$24="","",N26+1)</f>
        <v/>
      </c>
      <c r="P25" s="47" t="str">
        <f>IF($M$24="","",O26+1)</f>
        <v/>
      </c>
      <c r="Q25" s="47" t="str">
        <f>IF($M$24="","",P26+1)</f>
        <v/>
      </c>
      <c r="S25" s="45"/>
      <c r="T25" s="45"/>
      <c r="U25" s="45"/>
      <c r="V25" s="45"/>
      <c r="W25" s="45"/>
      <c r="X25" s="45"/>
      <c r="Y25" s="45"/>
    </row>
    <row r="26" spans="1:25" ht="30" customHeight="1">
      <c r="A26" s="90" t="s">
        <v>17</v>
      </c>
      <c r="B26" s="91"/>
      <c r="C26" s="47" t="str">
        <f>IF($C$24="","",C24+(7-WEEKDAY(C24)))</f>
        <v/>
      </c>
      <c r="D26" s="47" t="str">
        <f>IF($C$24="","",C26+7)</f>
        <v/>
      </c>
      <c r="E26" s="47" t="str">
        <f>IF($C$24="","",D26+7)</f>
        <v/>
      </c>
      <c r="F26" s="47" t="str">
        <f>IF($C$24="","",E26+7)</f>
        <v/>
      </c>
      <c r="G26" s="47" t="str">
        <f>IF($C$24="","",EOMONTH(C25,0))</f>
        <v/>
      </c>
      <c r="H26" s="47" t="str">
        <f>IF($H$24="","",H24+(7-WEEKDAY(H24)))</f>
        <v/>
      </c>
      <c r="I26" s="47" t="str">
        <f>IF($H$24="","",H26+7)</f>
        <v/>
      </c>
      <c r="J26" s="47" t="str">
        <f>IF($H$24="","",I26+7)</f>
        <v/>
      </c>
      <c r="K26" s="47" t="str">
        <f>IF($H$24="","",J26+7)</f>
        <v/>
      </c>
      <c r="L26" s="47" t="str">
        <f>IF($H$24="","",EOMONTH(H25,0))</f>
        <v/>
      </c>
      <c r="M26" s="47" t="str">
        <f>IF($M$24="","",M24+(7-WEEKDAY(M24)))</f>
        <v/>
      </c>
      <c r="N26" s="47" t="str">
        <f>IF($M$24="","",M26+7)</f>
        <v/>
      </c>
      <c r="O26" s="47" t="str">
        <f>IF($M$24="","",N26+7)</f>
        <v/>
      </c>
      <c r="P26" s="47" t="str">
        <f>IF($M$24="","",O26+7)</f>
        <v/>
      </c>
      <c r="Q26" s="47" t="str">
        <f>IF($M$24="","",EOMONTH(M25,0))</f>
        <v/>
      </c>
    </row>
    <row r="27" spans="1:25" ht="42.75" customHeight="1">
      <c r="A27" s="97" t="s">
        <v>23</v>
      </c>
      <c r="B27" s="30" t="s">
        <v>18</v>
      </c>
      <c r="C27" s="48" t="e">
        <f ca="1">COUNTIFS(INDIRECT($C$23&amp;"!$B$4:$B$53"),"&lt;="&amp;C$26,INDIRECT($C$23&amp;"!$B$4:$B$53"),"&gt;="&amp;C$25)</f>
        <v>#N/A</v>
      </c>
      <c r="D27" s="48" t="e">
        <f ca="1">COUNTIFS(INDIRECT($C$23&amp;"!$B$4:$B$53"),"&lt;="&amp;D$26,INDIRECT($C$23&amp;"!$B$4:$B$53"),"&gt;="&amp;D$25)</f>
        <v>#N/A</v>
      </c>
      <c r="E27" s="48" t="e">
        <f ca="1">COUNTIFS(INDIRECT($C$23&amp;"!$B$4:$B$53"),"&lt;="&amp;E$26,INDIRECT($C$23&amp;"!$B$4:$B$53"),"&gt;="&amp;E$25)</f>
        <v>#N/A</v>
      </c>
      <c r="F27" s="48" t="e">
        <f ca="1">COUNTIFS(INDIRECT($C$23&amp;"!$B$4:$B$53"),"&lt;="&amp;F$26,INDIRECT($C$23&amp;"!$B$4:$B$53"),"&gt;="&amp;F$25)</f>
        <v>#N/A</v>
      </c>
      <c r="G27" s="48" t="e">
        <f ca="1">COUNTIFS(INDIRECT($C$23&amp;"!$B$4:$B$53"),"&lt;="&amp;G$26,INDIRECT($C$23&amp;"!$B$4:$B$53"),"&gt;="&amp;G$25)</f>
        <v>#N/A</v>
      </c>
      <c r="H27" s="48" t="e">
        <f ca="1">COUNTIFS(INDIRECT($H$23&amp;"!$B$4:$B$53"),"&lt;="&amp;H$26,INDIRECT($H$23&amp;"!$B$4:$B$53"),"&gt;="&amp;H$25)</f>
        <v>#N/A</v>
      </c>
      <c r="I27" s="48" t="e">
        <f ca="1">COUNTIFS(INDIRECT($H$23&amp;"!$B$4:$B$53"),"&lt;="&amp;I$26,INDIRECT($H$23&amp;"!$B$4:$B$53"),"&gt;="&amp;I$25)</f>
        <v>#N/A</v>
      </c>
      <c r="J27" s="48" t="e">
        <f ca="1">COUNTIFS(INDIRECT($H$23&amp;"!$B$4:$B$53"),"&lt;="&amp;J$26,INDIRECT($H$23&amp;"!$B$4:$B$53"),"&gt;="&amp;J$25)</f>
        <v>#N/A</v>
      </c>
      <c r="K27" s="48" t="e">
        <f ca="1">COUNTIFS(INDIRECT($H$23&amp;"!$B$4:$B$53"),"&lt;="&amp;K$26,INDIRECT($H$23&amp;"!$B$4:$B$53"),"&gt;="&amp;K$25)</f>
        <v>#N/A</v>
      </c>
      <c r="L27" s="48" t="e">
        <f ca="1">COUNTIFS(INDIRECT($H$23&amp;"!$B$4:$B$53"),"&lt;="&amp;L$26,INDIRECT($H$23&amp;"!$B$4:$B$53"),"&gt;="&amp;L$25)</f>
        <v>#N/A</v>
      </c>
      <c r="M27" s="48" t="e">
        <f ca="1">COUNTIFS(INDIRECT($M$23&amp;"!$B$4:$B$53"),"&lt;="&amp;M$26,INDIRECT($M$23&amp;"!$B$4:$B$53"),"&gt;="&amp;M$25)</f>
        <v>#N/A</v>
      </c>
      <c r="N27" s="48" t="e">
        <f ca="1">COUNTIFS(INDIRECT($M$23&amp;"!$B$4:$B$53"),"&lt;="&amp;N$26,INDIRECT($M$23&amp;"!$B$4:$B$53"),"&gt;="&amp;N$25)</f>
        <v>#N/A</v>
      </c>
      <c r="O27" s="48" t="e">
        <f ca="1">COUNTIFS(INDIRECT($M$23&amp;"!$B$4:$B$53"),"&lt;="&amp;O$26,INDIRECT($M$23&amp;"!$B$4:$B$53"),"&gt;="&amp;O$25)</f>
        <v>#N/A</v>
      </c>
      <c r="P27" s="48" t="e">
        <f ca="1">COUNTIFS(INDIRECT($M$23&amp;"!$B$4:$B$53"),"&lt;="&amp;P$26,INDIRECT($M$23&amp;"!$B$4:$B$53"),"&gt;="&amp;P$25)</f>
        <v>#N/A</v>
      </c>
      <c r="Q27" s="48" t="e">
        <f ca="1">COUNTIFS(INDIRECT($M$23&amp;"!$B$4:$B$53"),"&lt;="&amp;Q$26,INDIRECT($M$23&amp;"!$B$4:$B$53"),"&gt;="&amp;Q$25)</f>
        <v>#N/A</v>
      </c>
    </row>
    <row r="28" spans="1:25" ht="42.75" customHeight="1">
      <c r="A28" s="97"/>
      <c r="B28" s="30" t="s">
        <v>111</v>
      </c>
      <c r="C28" s="48" t="e">
        <f ca="1">COUNTIFS(INDIRECT($C$23&amp;"!$U$4:$U$53"),"100.0%",INDIRECT($C$23&amp;"!$B$4:$B$53"),"&lt;="&amp;C$26,INDIRECT($C$23&amp;"!$B$4:$B$53"),"&gt;="&amp;C$25)</f>
        <v>#N/A</v>
      </c>
      <c r="D28" s="48" t="e">
        <f ca="1">COUNTIFS(INDIRECT($C$23&amp;"!$U$4:$U$53"),"100.0%",INDIRECT($C$23&amp;"!$B$4:$B$53"),"&lt;="&amp;D$26,INDIRECT($C$23&amp;"!$B$4:$B$53"),"&gt;="&amp;D$25)</f>
        <v>#N/A</v>
      </c>
      <c r="E28" s="48" t="e">
        <f ca="1">COUNTIFS(INDIRECT($C$23&amp;"!$U$4:$U$53"),"100.0%",INDIRECT($C$23&amp;"!$B$4:$B$53"),"&lt;="&amp;E$26,INDIRECT($C$23&amp;"!$B$4:$B$53"),"&gt;="&amp;E$25)</f>
        <v>#N/A</v>
      </c>
      <c r="F28" s="48" t="e">
        <f ca="1">COUNTIFS(INDIRECT($C$23&amp;"!$U$4:$U$53"),"100.0%",INDIRECT($C$23&amp;"!$B$4:$B$53"),"&lt;="&amp;F$26,INDIRECT($C$23&amp;"!$B$4:$B$53"),"&gt;="&amp;F$25)</f>
        <v>#N/A</v>
      </c>
      <c r="G28" s="48" t="e">
        <f ca="1">COUNTIFS(INDIRECT($C$23&amp;"!$U$4:$U$53"),"100.0%",INDIRECT($C$23&amp;"!$B$4:$B$53"),"&lt;="&amp;G$26,INDIRECT($C$23&amp;"!$B$4:$B$53"),"&gt;="&amp;G$25)</f>
        <v>#N/A</v>
      </c>
      <c r="H28" s="48" t="e">
        <f ca="1">COUNTIFS(INDIRECT($H$23&amp;"!$U$4:$U$53"),"100.0%",INDIRECT($H$23&amp;"!$B$4:$B$53"),"&lt;="&amp;H$26,INDIRECT($H$23&amp;"!$B$4:$B$53"),"&gt;="&amp;H$25)</f>
        <v>#N/A</v>
      </c>
      <c r="I28" s="48" t="e">
        <f ca="1">COUNTIFS(INDIRECT($H$23&amp;"!$U$4:$U$53"),"100.0%",INDIRECT($H$23&amp;"!$B$4:$B$53"),"&lt;="&amp;I$26,INDIRECT($H$23&amp;"!$B$4:$B$53"),"&gt;="&amp;I$25)</f>
        <v>#N/A</v>
      </c>
      <c r="J28" s="48" t="e">
        <f ca="1">COUNTIFS(INDIRECT($H$23&amp;"!$U$4:$U$53"),"100.0%",INDIRECT($H$23&amp;"!$B$4:$B$53"),"&lt;="&amp;J$26,INDIRECT($H$23&amp;"!$B$4:$B$53"),"&gt;="&amp;J$25)</f>
        <v>#N/A</v>
      </c>
      <c r="K28" s="48" t="e">
        <f ca="1">COUNTIFS(INDIRECT($H$23&amp;"!$U$4:$U$53"),"100.0%",INDIRECT($H$23&amp;"!$B$4:$B$53"),"&lt;="&amp;K$26,INDIRECT($H$23&amp;"!$B$4:$B$53"),"&gt;="&amp;K$25)</f>
        <v>#N/A</v>
      </c>
      <c r="L28" s="48" t="e">
        <f ca="1">COUNTIFS(INDIRECT($H$23&amp;"!$U$4:$U$53"),"100.0%",INDIRECT($H$23&amp;"!$B$4:$B$53"),"&lt;="&amp;L$26,INDIRECT($H$23&amp;"!$B$4:$B$53"),"&gt;="&amp;L$25)</f>
        <v>#N/A</v>
      </c>
      <c r="M28" s="48" t="e">
        <f ca="1">COUNTIFS(INDIRECT($M$23&amp;"!$U$4:$U$53"),"100.0%",INDIRECT($M$23&amp;"!$B$4:$B$53"),"&lt;="&amp;M$26,INDIRECT($M$23&amp;"!$B$4:$B$53"),"&gt;="&amp;M$25)</f>
        <v>#N/A</v>
      </c>
      <c r="N28" s="48" t="e">
        <f ca="1">COUNTIFS(INDIRECT($M$23&amp;"!$U$4:$U$53"),"100.0%",INDIRECT($M$23&amp;"!$B$4:$B$53"),"&lt;="&amp;N$26,INDIRECT($M$23&amp;"!$B$4:$B$53"),"&gt;="&amp;N$25)</f>
        <v>#N/A</v>
      </c>
      <c r="O28" s="48" t="e">
        <f ca="1">COUNTIFS(INDIRECT($M$23&amp;"!$U$4:$U$53"),"100.0%",INDIRECT($M$23&amp;"!$B$4:$B$53"),"&lt;="&amp;O$26,INDIRECT($M$23&amp;"!$B$4:$B$53"),"&gt;="&amp;O$25)</f>
        <v>#N/A</v>
      </c>
      <c r="P28" s="48" t="e">
        <f ca="1">COUNTIFS(INDIRECT($M$23&amp;"!$U$4:$U$53"),"100.0%",INDIRECT($M$23&amp;"!$B$4:$B$53"),"&lt;="&amp;P$26,INDIRECT($M$23&amp;"!$B$4:$B$53"),"&gt;="&amp;P$25)</f>
        <v>#N/A</v>
      </c>
      <c r="Q28" s="48" t="e">
        <f ca="1">COUNTIFS(INDIRECT($M$23&amp;"!$U$4:$U$53"),"100.0%",INDIRECT($M$23&amp;"!$B$4:$B$53"),"&lt;="&amp;Q$26,INDIRECT($M$23&amp;"!$B$4:$B$53"),"&gt;="&amp;Q$25)</f>
        <v>#N/A</v>
      </c>
    </row>
    <row r="29" spans="1:25" ht="42.75" customHeight="1">
      <c r="A29" s="97"/>
      <c r="B29" s="30" t="s">
        <v>58</v>
      </c>
      <c r="C29" s="36" t="e">
        <f ca="1">SUMIFS(INDIRECT($C$23&amp;"!$T$4:$T$53"),INDIRECT($C$23&amp;"!$B$4:$B$53"),"&lt;="&amp;C$26,INDIRECT($C$23&amp;"!$B$4:$B$53"),"&gt;="&amp;C$25)</f>
        <v>#N/A</v>
      </c>
      <c r="D29" s="36" t="e">
        <f ca="1">SUMIFS(INDIRECT($C$23&amp;"!$T$4:$T$53"),INDIRECT($C$23&amp;"!$B$4:$B$53"),"&lt;="&amp;D$26,INDIRECT($C$23&amp;"!$B$4:$B$53"),"&gt;="&amp;D$25)</f>
        <v>#N/A</v>
      </c>
      <c r="E29" s="36" t="e">
        <f ca="1">SUMIFS(INDIRECT($C$23&amp;"!$T$4:$T$53"),INDIRECT($C$23&amp;"!$B$4:$B$53"),"&lt;="&amp;E$26,INDIRECT($C$23&amp;"!$B$4:$B$53"),"&gt;="&amp;E$25)</f>
        <v>#N/A</v>
      </c>
      <c r="F29" s="36" t="e">
        <f ca="1">SUMIFS(INDIRECT($C$23&amp;"!$T$4:$T$53"),INDIRECT($C$23&amp;"!$B$4:$B$53"),"&lt;="&amp;F$26,INDIRECT($C$23&amp;"!$B$4:$B$53"),"&gt;="&amp;F$25)</f>
        <v>#N/A</v>
      </c>
      <c r="G29" s="36" t="e">
        <f ca="1">SUMIFS(INDIRECT($C$23&amp;"!$T$4:$T$53"),INDIRECT($C$23&amp;"!$B$4:$B$53"),"&lt;="&amp;G$26,INDIRECT($C$23&amp;"!$B$4:$B$53"),"&gt;="&amp;G$25)</f>
        <v>#N/A</v>
      </c>
      <c r="H29" s="36" t="e">
        <f ca="1">SUMIFS(INDIRECT($H$23&amp;"!$T$4:$T$53"),INDIRECT($H$23&amp;"!$B$4:$B$53"),"&lt;="&amp;H$26,INDIRECT($H$23&amp;"!$B$4:$B$53"),"&gt;="&amp;H$25)</f>
        <v>#N/A</v>
      </c>
      <c r="I29" s="36" t="e">
        <f ca="1">SUMIFS(INDIRECT($H$23&amp;"!$T$4:$T$53"),INDIRECT($H$23&amp;"!$B$4:$B$53"),"&lt;="&amp;I$26,INDIRECT($H$23&amp;"!$B$4:$B$53"),"&gt;="&amp;I$25)</f>
        <v>#N/A</v>
      </c>
      <c r="J29" s="36" t="e">
        <f ca="1">SUMIFS(INDIRECT($H$23&amp;"!$T$4:$T$53"),INDIRECT($H$23&amp;"!$B$4:$B$53"),"&lt;="&amp;J$26,INDIRECT($H$23&amp;"!$B$4:$B$53"),"&gt;="&amp;J$25)</f>
        <v>#N/A</v>
      </c>
      <c r="K29" s="36" t="e">
        <f ca="1">SUMIFS(INDIRECT($H$23&amp;"!$T$4:$T$53"),INDIRECT($H$23&amp;"!$B$4:$B$53"),"&lt;="&amp;K$26,INDIRECT($H$23&amp;"!$B$4:$B$53"),"&gt;="&amp;K$25)</f>
        <v>#N/A</v>
      </c>
      <c r="L29" s="36" t="e">
        <f ca="1">SUMIFS(INDIRECT($H$23&amp;"!$T$4:$T$53"),INDIRECT($H$23&amp;"!$B$4:$B$53"),"&lt;="&amp;L$26,INDIRECT($H$23&amp;"!$B$4:$B$53"),"&gt;="&amp;L$25)</f>
        <v>#N/A</v>
      </c>
      <c r="M29" s="36" t="e">
        <f ca="1">SUMIFS(INDIRECT($M$23&amp;"!$T$4:$T$53"),INDIRECT($M$23&amp;"!$B$4:$B$53"),"&lt;="&amp;M$26,INDIRECT($M$23&amp;"!$B$4:$B$53"),"&gt;="&amp;M$25)</f>
        <v>#N/A</v>
      </c>
      <c r="N29" s="36" t="e">
        <f ca="1">SUMIFS(INDIRECT($M$23&amp;"!$T$4:$T$53"),INDIRECT($M$23&amp;"!$B$4:$B$53"),"&lt;="&amp;N$26,INDIRECT($M$23&amp;"!$B$4:$B$53"),"&gt;="&amp;N$25)</f>
        <v>#N/A</v>
      </c>
      <c r="O29" s="36" t="e">
        <f ca="1">SUMIFS(INDIRECT($M$23&amp;"!$T$4:$T$53"),INDIRECT($M$23&amp;"!$B$4:$B$53"),"&lt;="&amp;O$26,INDIRECT($M$23&amp;"!$B$4:$B$53"),"&gt;="&amp;O$25)</f>
        <v>#N/A</v>
      </c>
      <c r="P29" s="36" t="e">
        <f ca="1">SUMIFS(INDIRECT($M$23&amp;"!$T$4:$T$53"),INDIRECT($M$23&amp;"!$B$4:$B$53"),"&lt;="&amp;P$26,INDIRECT($M$23&amp;"!$B$4:$B$53"),"&gt;="&amp;P$25)</f>
        <v>#N/A</v>
      </c>
      <c r="Q29" s="36" t="e">
        <f ca="1">SUMIFS(INDIRECT($M$23&amp;"!$T$4:$T$53"),INDIRECT($M$23&amp;"!$B$4:$B$53"),"&lt;="&amp;Q$26,INDIRECT($M$23&amp;"!$B$4:$B$53"),"&gt;="&amp;Q$25)</f>
        <v>#N/A</v>
      </c>
    </row>
    <row r="30" spans="1:25" ht="42.75" customHeight="1">
      <c r="A30" s="97"/>
      <c r="B30" s="30" t="s">
        <v>91</v>
      </c>
      <c r="C30" s="38" t="e">
        <f t="shared" ref="C30:Q30" ca="1" si="4">IF(C29&gt;0, C29/C27, 0)</f>
        <v>#N/A</v>
      </c>
      <c r="D30" s="38" t="e">
        <f t="shared" ca="1" si="4"/>
        <v>#N/A</v>
      </c>
      <c r="E30" s="38" t="e">
        <f t="shared" ca="1" si="4"/>
        <v>#N/A</v>
      </c>
      <c r="F30" s="38" t="e">
        <f t="shared" ca="1" si="4"/>
        <v>#N/A</v>
      </c>
      <c r="G30" s="38" t="e">
        <f t="shared" ca="1" si="4"/>
        <v>#N/A</v>
      </c>
      <c r="H30" s="38" t="e">
        <f t="shared" ca="1" si="4"/>
        <v>#N/A</v>
      </c>
      <c r="I30" s="38" t="e">
        <f t="shared" ca="1" si="4"/>
        <v>#N/A</v>
      </c>
      <c r="J30" s="38" t="e">
        <f t="shared" ca="1" si="4"/>
        <v>#N/A</v>
      </c>
      <c r="K30" s="38" t="e">
        <f t="shared" ca="1" si="4"/>
        <v>#N/A</v>
      </c>
      <c r="L30" s="38" t="e">
        <f t="shared" ca="1" si="4"/>
        <v>#N/A</v>
      </c>
      <c r="M30" s="38" t="e">
        <f t="shared" ca="1" si="4"/>
        <v>#N/A</v>
      </c>
      <c r="N30" s="38" t="e">
        <f t="shared" ca="1" si="4"/>
        <v>#N/A</v>
      </c>
      <c r="O30" s="38" t="e">
        <f t="shared" ca="1" si="4"/>
        <v>#N/A</v>
      </c>
      <c r="P30" s="38" t="e">
        <f t="shared" ca="1" si="4"/>
        <v>#N/A</v>
      </c>
      <c r="Q30" s="38" t="e">
        <f t="shared" ca="1" si="4"/>
        <v>#N/A</v>
      </c>
    </row>
    <row r="31" spans="1:25" ht="45.75" customHeight="1">
      <c r="A31" s="97"/>
      <c r="B31" s="30" t="s">
        <v>50</v>
      </c>
      <c r="C31" s="36" t="e">
        <f ca="1">SUMIFS(INDIRECT($C$23&amp;"!$V$4:$V$53"),INDIRECT($C$23&amp;"!$B$4:$B$53"),"&lt;="&amp;C$26,INDIRECT($C$23&amp;"!$B$4:$B$53"),"&gt;="&amp;C$25)</f>
        <v>#N/A</v>
      </c>
      <c r="D31" s="36" t="e">
        <f ca="1">SUMIFS(INDIRECT($C$23&amp;"!$V$4:$V$53"),INDIRECT($C$23&amp;"!$B$4:$B$53"),"&lt;="&amp;D$26,INDIRECT($C$23&amp;"!$B$4:$B$53"),"&gt;="&amp;D$25)</f>
        <v>#N/A</v>
      </c>
      <c r="E31" s="36" t="e">
        <f ca="1">SUMIFS(INDIRECT($C$23&amp;"!$V$4:$V$53"),INDIRECT($C$23&amp;"!$B$4:$B$53"),"&lt;="&amp;E$26,INDIRECT($C$23&amp;"!$B$4:$B$53"),"&gt;="&amp;E$25)</f>
        <v>#N/A</v>
      </c>
      <c r="F31" s="36" t="e">
        <f ca="1">SUMIFS(INDIRECT($C$23&amp;"!$V$4:$V$53"),INDIRECT($C$23&amp;"!$B$4:$B$53"),"&lt;="&amp;F$26,INDIRECT($C$23&amp;"!$B$4:$B$53"),"&gt;="&amp;F$25)</f>
        <v>#N/A</v>
      </c>
      <c r="G31" s="36" t="e">
        <f ca="1">SUMIFS(INDIRECT($C$23&amp;"!$V$4:$V$53"),INDIRECT($C$23&amp;"!$B$4:$B$53"),"&lt;="&amp;G$26,INDIRECT($C$23&amp;"!$B$4:$B$53"),"&gt;="&amp;G$25)</f>
        <v>#N/A</v>
      </c>
      <c r="H31" s="36" t="e">
        <f ca="1">SUMIFS(INDIRECT($H$23&amp;"!$V$4:$V$53"),INDIRECT($H$23&amp;"!$B$4:$B$53"),"&lt;="&amp;H$26,INDIRECT($H$23&amp;"!$B$4:$B$53"),"&gt;="&amp;H$25)</f>
        <v>#N/A</v>
      </c>
      <c r="I31" s="36" t="e">
        <f ca="1">SUMIFS(INDIRECT($H$23&amp;"!$V$4:$V$53"),INDIRECT($H$23&amp;"!$B$4:$B$53"),"&lt;="&amp;I$26,INDIRECT($H$23&amp;"!$B$4:$B$53"),"&gt;="&amp;I$25)</f>
        <v>#N/A</v>
      </c>
      <c r="J31" s="36" t="e">
        <f ca="1">SUMIFS(INDIRECT($H$23&amp;"!$V$4:$V$53"),INDIRECT($H$23&amp;"!$B$4:$B$53"),"&lt;="&amp;J$26,INDIRECT($H$23&amp;"!$B$4:$B$53"),"&gt;="&amp;J$25)</f>
        <v>#N/A</v>
      </c>
      <c r="K31" s="36" t="e">
        <f ca="1">SUMIFS(INDIRECT($H$23&amp;"!$V$4:$V$53"),INDIRECT($H$23&amp;"!$B$4:$B$53"),"&lt;="&amp;K$26,INDIRECT($H$23&amp;"!$B$4:$B$53"),"&gt;="&amp;K$25)</f>
        <v>#N/A</v>
      </c>
      <c r="L31" s="36" t="e">
        <f ca="1">SUMIFS(INDIRECT($H$23&amp;"!$V$4:$V$53"),INDIRECT($H$23&amp;"!$B$4:$B$53"),"&lt;="&amp;L$26,INDIRECT($H$23&amp;"!$B$4:$B$53"),"&gt;="&amp;L$25)</f>
        <v>#N/A</v>
      </c>
      <c r="M31" s="36" t="e">
        <f ca="1">SUMIFS(INDIRECT($M$23&amp;"!$V$4:$V$53"),INDIRECT($M$23&amp;"!$B$4:$B$53"),"&lt;="&amp;M$26,INDIRECT($M$23&amp;"!$B$4:$B$53"),"&gt;="&amp;M$25)</f>
        <v>#N/A</v>
      </c>
      <c r="N31" s="36" t="e">
        <f ca="1">SUMIFS(INDIRECT($M$23&amp;"!$V$4:$V$53"),INDIRECT($M$23&amp;"!$B$4:$B$53"),"&lt;="&amp;N$26,INDIRECT($M$23&amp;"!$B$4:$B$53"),"&gt;="&amp;N$25)</f>
        <v>#N/A</v>
      </c>
      <c r="O31" s="36" t="e">
        <f ca="1">SUMIFS(INDIRECT($M$23&amp;"!$V$4:$V$53"),INDIRECT($M$23&amp;"!$B$4:$B$53"),"&lt;="&amp;O$26,INDIRECT($M$23&amp;"!$B$4:$B$53"),"&gt;="&amp;O$25)</f>
        <v>#N/A</v>
      </c>
      <c r="P31" s="36" t="e">
        <f ca="1">SUMIFS(INDIRECT($M$23&amp;"!$V$4:$V$53"),INDIRECT($M$23&amp;"!$B$4:$B$53"),"&lt;="&amp;P$26,INDIRECT($M$23&amp;"!$B$4:$B$53"),"&gt;="&amp;P$25)</f>
        <v>#N/A</v>
      </c>
      <c r="Q31" s="36" t="e">
        <f ca="1">SUMIFS(INDIRECT($M$23&amp;"!$V$4:$V$53"),INDIRECT($M$23&amp;"!$B$4:$B$53"),"&lt;="&amp;Q$26,INDIRECT($M$23&amp;"!$B$4:$B$53"),"&gt;="&amp;Q$25)</f>
        <v>#N/A</v>
      </c>
    </row>
    <row r="32" spans="1:25" ht="45.75" customHeight="1">
      <c r="A32" s="97"/>
      <c r="B32" s="30" t="s">
        <v>92</v>
      </c>
      <c r="C32" s="38" t="e">
        <f t="shared" ref="C32:Q32" ca="1" si="5">IF(C31&gt;0, C31/C27, 0)</f>
        <v>#N/A</v>
      </c>
      <c r="D32" s="38" t="e">
        <f t="shared" ca="1" si="5"/>
        <v>#N/A</v>
      </c>
      <c r="E32" s="38" t="e">
        <f t="shared" ca="1" si="5"/>
        <v>#N/A</v>
      </c>
      <c r="F32" s="38" t="e">
        <f t="shared" ca="1" si="5"/>
        <v>#N/A</v>
      </c>
      <c r="G32" s="38" t="e">
        <f t="shared" ca="1" si="5"/>
        <v>#N/A</v>
      </c>
      <c r="H32" s="38" t="e">
        <f t="shared" ca="1" si="5"/>
        <v>#N/A</v>
      </c>
      <c r="I32" s="38" t="e">
        <f t="shared" ca="1" si="5"/>
        <v>#N/A</v>
      </c>
      <c r="J32" s="38" t="e">
        <f t="shared" ca="1" si="5"/>
        <v>#N/A</v>
      </c>
      <c r="K32" s="38" t="e">
        <f t="shared" ca="1" si="5"/>
        <v>#N/A</v>
      </c>
      <c r="L32" s="38" t="e">
        <f t="shared" ca="1" si="5"/>
        <v>#N/A</v>
      </c>
      <c r="M32" s="38" t="e">
        <f t="shared" ca="1" si="5"/>
        <v>#N/A</v>
      </c>
      <c r="N32" s="38" t="e">
        <f t="shared" ca="1" si="5"/>
        <v>#N/A</v>
      </c>
      <c r="O32" s="38" t="e">
        <f t="shared" ca="1" si="5"/>
        <v>#N/A</v>
      </c>
      <c r="P32" s="38" t="e">
        <f t="shared" ca="1" si="5"/>
        <v>#N/A</v>
      </c>
      <c r="Q32" s="38" t="e">
        <f t="shared" ca="1" si="5"/>
        <v>#N/A</v>
      </c>
    </row>
    <row r="33" spans="1:32" ht="45.75" customHeight="1">
      <c r="A33" s="97"/>
      <c r="B33" s="30" t="s">
        <v>22</v>
      </c>
      <c r="C33" s="39" t="e">
        <f ca="1">IF(C27&gt;0, C28/C27, NA())</f>
        <v>#N/A</v>
      </c>
      <c r="D33" s="39" t="e">
        <f ca="1">IF(D27&gt;0, D28/D27, NA())</f>
        <v>#N/A</v>
      </c>
      <c r="E33" s="39" t="e">
        <f t="shared" ref="E33" ca="1" si="6">IF(E27&gt;0, E28/E27, NA())</f>
        <v>#N/A</v>
      </c>
      <c r="F33" s="39" t="e">
        <f t="shared" ref="F33:Q33" ca="1" si="7">IF(F27&gt;0, F28/F27, NA())</f>
        <v>#N/A</v>
      </c>
      <c r="G33" s="39" t="e">
        <f t="shared" ca="1" si="7"/>
        <v>#N/A</v>
      </c>
      <c r="H33" s="39" t="e">
        <f t="shared" ca="1" si="7"/>
        <v>#N/A</v>
      </c>
      <c r="I33" s="39" t="e">
        <f t="shared" ca="1" si="7"/>
        <v>#N/A</v>
      </c>
      <c r="J33" s="39" t="e">
        <f t="shared" ca="1" si="7"/>
        <v>#N/A</v>
      </c>
      <c r="K33" s="39" t="e">
        <f t="shared" ca="1" si="7"/>
        <v>#N/A</v>
      </c>
      <c r="L33" s="39" t="e">
        <f t="shared" ca="1" si="7"/>
        <v>#N/A</v>
      </c>
      <c r="M33" s="39" t="e">
        <f t="shared" ca="1" si="7"/>
        <v>#N/A</v>
      </c>
      <c r="N33" s="39" t="e">
        <f t="shared" ca="1" si="7"/>
        <v>#N/A</v>
      </c>
      <c r="O33" s="39" t="e">
        <f t="shared" ca="1" si="7"/>
        <v>#N/A</v>
      </c>
      <c r="P33" s="39" t="e">
        <f t="shared" ca="1" si="7"/>
        <v>#N/A</v>
      </c>
      <c r="Q33" s="39" t="e">
        <f t="shared" ca="1" si="7"/>
        <v>#N/A</v>
      </c>
    </row>
    <row r="34" spans="1:32" s="40" customFormat="1" ht="30" customHeight="1">
      <c r="C34" s="40" t="str">
        <f>TEXT(C25,"mm/dd")&amp;" - "&amp;TEXT(C26,"mm/dd")</f>
        <v xml:space="preserve"> - </v>
      </c>
      <c r="D34" s="40" t="str">
        <f t="shared" ref="D34:Q34" si="8">TEXT(D25,"mm/dd")&amp;" - "&amp;TEXT(D26,"mm/dd")</f>
        <v xml:space="preserve"> - </v>
      </c>
      <c r="E34" s="40" t="str">
        <f t="shared" si="8"/>
        <v xml:space="preserve"> - </v>
      </c>
      <c r="F34" s="40" t="str">
        <f t="shared" si="8"/>
        <v xml:space="preserve"> - </v>
      </c>
      <c r="G34" s="40" t="str">
        <f t="shared" si="8"/>
        <v xml:space="preserve"> - </v>
      </c>
      <c r="H34" s="40" t="str">
        <f t="shared" si="8"/>
        <v xml:space="preserve"> - </v>
      </c>
      <c r="I34" s="40" t="str">
        <f t="shared" si="8"/>
        <v xml:space="preserve"> - </v>
      </c>
      <c r="J34" s="40" t="str">
        <f t="shared" si="8"/>
        <v xml:space="preserve"> - </v>
      </c>
      <c r="K34" s="40" t="str">
        <f t="shared" si="8"/>
        <v xml:space="preserve"> - </v>
      </c>
      <c r="L34" s="40" t="str">
        <f t="shared" si="8"/>
        <v xml:space="preserve"> - </v>
      </c>
      <c r="M34" s="40" t="str">
        <f t="shared" si="8"/>
        <v xml:space="preserve"> - </v>
      </c>
      <c r="N34" s="40" t="str">
        <f t="shared" si="8"/>
        <v xml:space="preserve"> - </v>
      </c>
      <c r="O34" s="40" t="str">
        <f t="shared" si="8"/>
        <v xml:space="preserve"> - </v>
      </c>
      <c r="P34" s="40" t="str">
        <f t="shared" si="8"/>
        <v xml:space="preserve"> - </v>
      </c>
      <c r="Q34" s="40" t="str">
        <f t="shared" si="8"/>
        <v xml:space="preserve"> - </v>
      </c>
    </row>
    <row r="35" spans="1:32" ht="30" customHeight="1"/>
    <row r="36" spans="1:32" ht="30" customHeight="1"/>
    <row r="37" spans="1:32" ht="30" customHeight="1"/>
    <row r="38" spans="1:32" ht="30" customHeight="1"/>
    <row r="39" spans="1:32" ht="30" customHeight="1"/>
    <row r="40" spans="1:32" ht="30" customHeight="1">
      <c r="S40"/>
      <c r="T40"/>
      <c r="U40"/>
      <c r="V40"/>
      <c r="W40"/>
      <c r="X40"/>
      <c r="Y40"/>
      <c r="Z40"/>
      <c r="AA40"/>
      <c r="AB40"/>
      <c r="AC40"/>
      <c r="AD40"/>
      <c r="AE40"/>
      <c r="AF40"/>
    </row>
    <row r="41" spans="1:32" ht="30" customHeight="1">
      <c r="S41"/>
      <c r="T41"/>
      <c r="U41"/>
      <c r="V41"/>
      <c r="W41"/>
      <c r="X41"/>
      <c r="Y41"/>
      <c r="Z41"/>
      <c r="AA41"/>
      <c r="AB41"/>
      <c r="AC41"/>
      <c r="AD41"/>
      <c r="AE41"/>
      <c r="AF41"/>
    </row>
    <row r="42" spans="1:32" ht="30" customHeight="1">
      <c r="S42"/>
      <c r="T42"/>
      <c r="U42"/>
      <c r="V42"/>
      <c r="W42"/>
      <c r="X42"/>
      <c r="Y42"/>
      <c r="Z42"/>
      <c r="AA42"/>
      <c r="AB42"/>
      <c r="AC42"/>
      <c r="AD42"/>
      <c r="AE42"/>
      <c r="AF42"/>
    </row>
    <row r="43" spans="1:32" ht="30" customHeight="1"/>
    <row r="44" spans="1:32" ht="30" customHeight="1"/>
    <row r="45" spans="1:32" ht="30" customHeight="1"/>
    <row r="46" spans="1:32" ht="82.5" customHeight="1">
      <c r="A46" s="90" t="s">
        <v>94</v>
      </c>
      <c r="B46" s="91"/>
      <c r="C46" s="92"/>
      <c r="D46" s="93"/>
      <c r="E46" s="93"/>
      <c r="F46" s="93"/>
      <c r="G46" s="93"/>
      <c r="H46" s="93"/>
      <c r="I46" s="93"/>
      <c r="J46" s="93"/>
      <c r="K46" s="93"/>
      <c r="L46" s="93"/>
      <c r="M46" s="93"/>
      <c r="N46" s="94"/>
      <c r="O46" s="49"/>
      <c r="P46" s="31"/>
      <c r="Q46" s="31"/>
      <c r="R46" s="31"/>
      <c r="S46" s="31"/>
      <c r="T46" s="31"/>
    </row>
    <row r="47" spans="1:32" ht="30" customHeight="1">
      <c r="A47" s="86" t="s">
        <v>3</v>
      </c>
      <c r="B47" s="86"/>
      <c r="C47" s="50" t="s">
        <v>4</v>
      </c>
      <c r="D47" s="50" t="s">
        <v>5</v>
      </c>
      <c r="E47" s="50" t="s">
        <v>6</v>
      </c>
      <c r="F47" s="50" t="s">
        <v>7</v>
      </c>
      <c r="G47" s="50" t="s">
        <v>8</v>
      </c>
      <c r="H47" s="50" t="s">
        <v>9</v>
      </c>
      <c r="I47" s="50" t="s">
        <v>10</v>
      </c>
      <c r="J47" s="50" t="s">
        <v>11</v>
      </c>
      <c r="K47" s="50" t="s">
        <v>12</v>
      </c>
      <c r="L47" s="50" t="s">
        <v>13</v>
      </c>
      <c r="M47" s="50" t="s">
        <v>14</v>
      </c>
      <c r="N47" s="50" t="s">
        <v>15</v>
      </c>
      <c r="P47" s="31"/>
      <c r="Q47" s="31"/>
      <c r="R47" s="31"/>
      <c r="S47" s="31"/>
      <c r="T47" s="31"/>
    </row>
    <row r="48" spans="1:32" ht="30" customHeight="1">
      <c r="A48" s="86"/>
      <c r="B48" s="86"/>
      <c r="C48" s="51" t="str">
        <f>IF(Instructions!B6="",C47,Instructions!B6)</f>
        <v>Month_1</v>
      </c>
      <c r="D48" s="51" t="str">
        <f t="shared" ref="D48:N48" si="9">IF(C48=C47,D47,IF(MONTH(C48)=12,DATE(YEAR(C48)+1,1,1),DATE(YEAR(C48),MONTH(C48)+1,1)))</f>
        <v>Month_2</v>
      </c>
      <c r="E48" s="51" t="str">
        <f t="shared" si="9"/>
        <v>Month_3</v>
      </c>
      <c r="F48" s="51" t="str">
        <f t="shared" si="9"/>
        <v>Month_4</v>
      </c>
      <c r="G48" s="51" t="str">
        <f t="shared" si="9"/>
        <v>Month_5</v>
      </c>
      <c r="H48" s="51" t="str">
        <f t="shared" si="9"/>
        <v>Month_6</v>
      </c>
      <c r="I48" s="51" t="str">
        <f t="shared" si="9"/>
        <v>Month_7</v>
      </c>
      <c r="J48" s="51" t="str">
        <f t="shared" si="9"/>
        <v>Month_8</v>
      </c>
      <c r="K48" s="51" t="str">
        <f t="shared" si="9"/>
        <v>Month_9</v>
      </c>
      <c r="L48" s="51" t="str">
        <f t="shared" si="9"/>
        <v>Month_10</v>
      </c>
      <c r="M48" s="51" t="str">
        <f t="shared" si="9"/>
        <v>Month_11</v>
      </c>
      <c r="N48" s="51" t="str">
        <f t="shared" si="9"/>
        <v>Month_12</v>
      </c>
    </row>
    <row r="49" spans="1:14" ht="38.25" customHeight="1">
      <c r="A49" s="97" t="s">
        <v>23</v>
      </c>
      <c r="B49" s="30" t="s">
        <v>18</v>
      </c>
      <c r="C49" s="50" t="e">
        <f t="shared" ref="C49:N49" ca="1" si="10">IF($C$46="", NA(), COUNTIF(INDIRECT(C$47&amp;"!$A$4:$A$53"),"="&amp;$C$46))</f>
        <v>#N/A</v>
      </c>
      <c r="D49" s="50" t="e">
        <f t="shared" ca="1" si="10"/>
        <v>#N/A</v>
      </c>
      <c r="E49" s="50" t="e">
        <f t="shared" ca="1" si="10"/>
        <v>#N/A</v>
      </c>
      <c r="F49" s="50" t="e">
        <f t="shared" ca="1" si="10"/>
        <v>#N/A</v>
      </c>
      <c r="G49" s="50" t="e">
        <f t="shared" ca="1" si="10"/>
        <v>#N/A</v>
      </c>
      <c r="H49" s="50" t="e">
        <f t="shared" ca="1" si="10"/>
        <v>#N/A</v>
      </c>
      <c r="I49" s="50" t="e">
        <f t="shared" ca="1" si="10"/>
        <v>#N/A</v>
      </c>
      <c r="J49" s="50" t="e">
        <f t="shared" ca="1" si="10"/>
        <v>#N/A</v>
      </c>
      <c r="K49" s="50" t="e">
        <f t="shared" ca="1" si="10"/>
        <v>#N/A</v>
      </c>
      <c r="L49" s="50" t="e">
        <f t="shared" ca="1" si="10"/>
        <v>#N/A</v>
      </c>
      <c r="M49" s="50" t="e">
        <f t="shared" ca="1" si="10"/>
        <v>#N/A</v>
      </c>
      <c r="N49" s="50" t="e">
        <f t="shared" ca="1" si="10"/>
        <v>#N/A</v>
      </c>
    </row>
    <row r="50" spans="1:14" ht="38.25" customHeight="1">
      <c r="A50" s="97"/>
      <c r="B50" s="30" t="s">
        <v>111</v>
      </c>
      <c r="C50" s="50">
        <f t="shared" ref="C50:N50" ca="1" si="11">COUNTIFS(INDIRECT(C$47&amp;"!$U$4:$U$53"),"100.0%",INDIRECT(C$47&amp;"!$A$4:$A$53"),"="&amp;$C$46)</f>
        <v>0</v>
      </c>
      <c r="D50" s="50">
        <f t="shared" ca="1" si="11"/>
        <v>0</v>
      </c>
      <c r="E50" s="50">
        <f t="shared" ca="1" si="11"/>
        <v>0</v>
      </c>
      <c r="F50" s="50">
        <f t="shared" ca="1" si="11"/>
        <v>0</v>
      </c>
      <c r="G50" s="50">
        <f t="shared" ca="1" si="11"/>
        <v>0</v>
      </c>
      <c r="H50" s="50">
        <f t="shared" ca="1" si="11"/>
        <v>0</v>
      </c>
      <c r="I50" s="50">
        <f t="shared" ca="1" si="11"/>
        <v>0</v>
      </c>
      <c r="J50" s="50">
        <f t="shared" ca="1" si="11"/>
        <v>0</v>
      </c>
      <c r="K50" s="50">
        <f t="shared" ca="1" si="11"/>
        <v>0</v>
      </c>
      <c r="L50" s="50">
        <f t="shared" ca="1" si="11"/>
        <v>0</v>
      </c>
      <c r="M50" s="50">
        <f t="shared" ca="1" si="11"/>
        <v>0</v>
      </c>
      <c r="N50" s="50">
        <f t="shared" ca="1" si="11"/>
        <v>0</v>
      </c>
    </row>
    <row r="51" spans="1:14" ht="38.25" customHeight="1">
      <c r="A51" s="97"/>
      <c r="B51" s="30" t="s">
        <v>58</v>
      </c>
      <c r="C51" s="50" t="e">
        <f t="shared" ref="C51:N51" ca="1" si="12">SUMIFS(INDIRECT(C$47&amp;"!$T$4:$T$53"),INDIRECT(C$47&amp;"!$A$4:$A$53"),"="&amp;$C$46)</f>
        <v>#N/A</v>
      </c>
      <c r="D51" s="50" t="e">
        <f t="shared" ca="1" si="12"/>
        <v>#N/A</v>
      </c>
      <c r="E51" s="50" t="e">
        <f t="shared" ca="1" si="12"/>
        <v>#N/A</v>
      </c>
      <c r="F51" s="50" t="e">
        <f t="shared" ca="1" si="12"/>
        <v>#N/A</v>
      </c>
      <c r="G51" s="50" t="e">
        <f t="shared" ca="1" si="12"/>
        <v>#N/A</v>
      </c>
      <c r="H51" s="50" t="e">
        <f t="shared" ca="1" si="12"/>
        <v>#N/A</v>
      </c>
      <c r="I51" s="50" t="e">
        <f t="shared" ca="1" si="12"/>
        <v>#N/A</v>
      </c>
      <c r="J51" s="50" t="e">
        <f t="shared" ca="1" si="12"/>
        <v>#N/A</v>
      </c>
      <c r="K51" s="50" t="e">
        <f t="shared" ca="1" si="12"/>
        <v>#N/A</v>
      </c>
      <c r="L51" s="50" t="e">
        <f t="shared" ca="1" si="12"/>
        <v>#N/A</v>
      </c>
      <c r="M51" s="50" t="e">
        <f t="shared" ca="1" si="12"/>
        <v>#N/A</v>
      </c>
      <c r="N51" s="50" t="e">
        <f t="shared" ca="1" si="12"/>
        <v>#N/A</v>
      </c>
    </row>
    <row r="52" spans="1:14" ht="38.25" customHeight="1">
      <c r="A52" s="97"/>
      <c r="B52" s="30" t="s">
        <v>91</v>
      </c>
      <c r="C52" s="52" t="e">
        <f t="shared" ref="C52:N52" ca="1" si="13">IF(C51=0, 0, C51/C49)</f>
        <v>#N/A</v>
      </c>
      <c r="D52" s="52" t="e">
        <f t="shared" ca="1" si="13"/>
        <v>#N/A</v>
      </c>
      <c r="E52" s="52" t="e">
        <f t="shared" ca="1" si="13"/>
        <v>#N/A</v>
      </c>
      <c r="F52" s="52" t="e">
        <f t="shared" ca="1" si="13"/>
        <v>#N/A</v>
      </c>
      <c r="G52" s="52" t="e">
        <f t="shared" ca="1" si="13"/>
        <v>#N/A</v>
      </c>
      <c r="H52" s="52" t="e">
        <f t="shared" ca="1" si="13"/>
        <v>#N/A</v>
      </c>
      <c r="I52" s="52" t="e">
        <f t="shared" ca="1" si="13"/>
        <v>#N/A</v>
      </c>
      <c r="J52" s="52" t="e">
        <f t="shared" ca="1" si="13"/>
        <v>#N/A</v>
      </c>
      <c r="K52" s="52" t="e">
        <f t="shared" ca="1" si="13"/>
        <v>#N/A</v>
      </c>
      <c r="L52" s="52" t="e">
        <f t="shared" ca="1" si="13"/>
        <v>#N/A</v>
      </c>
      <c r="M52" s="52" t="e">
        <f t="shared" ca="1" si="13"/>
        <v>#N/A</v>
      </c>
      <c r="N52" s="52" t="e">
        <f t="shared" ca="1" si="13"/>
        <v>#N/A</v>
      </c>
    </row>
    <row r="53" spans="1:14" ht="38.25" customHeight="1">
      <c r="A53" s="97"/>
      <c r="B53" s="30" t="s">
        <v>51</v>
      </c>
      <c r="C53" s="53" t="e">
        <f t="shared" ref="C53:N53" ca="1" si="14">SUMIFS(INDIRECT(C$47&amp;"!$V$4:$V$53"),INDIRECT(C$47&amp;"!$A$4:$A$53"),"="&amp;$C$46)</f>
        <v>#N/A</v>
      </c>
      <c r="D53" s="53" t="e">
        <f t="shared" ca="1" si="14"/>
        <v>#N/A</v>
      </c>
      <c r="E53" s="53" t="e">
        <f t="shared" ca="1" si="14"/>
        <v>#N/A</v>
      </c>
      <c r="F53" s="53" t="e">
        <f t="shared" ca="1" si="14"/>
        <v>#N/A</v>
      </c>
      <c r="G53" s="53" t="e">
        <f t="shared" ca="1" si="14"/>
        <v>#N/A</v>
      </c>
      <c r="H53" s="53" t="e">
        <f t="shared" ca="1" si="14"/>
        <v>#N/A</v>
      </c>
      <c r="I53" s="53" t="e">
        <f t="shared" ca="1" si="14"/>
        <v>#N/A</v>
      </c>
      <c r="J53" s="53" t="e">
        <f t="shared" ca="1" si="14"/>
        <v>#N/A</v>
      </c>
      <c r="K53" s="53" t="e">
        <f t="shared" ca="1" si="14"/>
        <v>#N/A</v>
      </c>
      <c r="L53" s="53" t="e">
        <f t="shared" ca="1" si="14"/>
        <v>#N/A</v>
      </c>
      <c r="M53" s="53" t="e">
        <f t="shared" ca="1" si="14"/>
        <v>#N/A</v>
      </c>
      <c r="N53" s="53" t="e">
        <f t="shared" ca="1" si="14"/>
        <v>#N/A</v>
      </c>
    </row>
    <row r="54" spans="1:14" ht="38.25" customHeight="1">
      <c r="A54" s="97"/>
      <c r="B54" s="30" t="s">
        <v>92</v>
      </c>
      <c r="C54" s="52" t="e">
        <f t="shared" ref="C54:N54" ca="1" si="15">IF(C53=0, 0, C53/C49)</f>
        <v>#N/A</v>
      </c>
      <c r="D54" s="52" t="e">
        <f t="shared" ca="1" si="15"/>
        <v>#N/A</v>
      </c>
      <c r="E54" s="52" t="e">
        <f t="shared" ca="1" si="15"/>
        <v>#N/A</v>
      </c>
      <c r="F54" s="52" t="e">
        <f t="shared" ca="1" si="15"/>
        <v>#N/A</v>
      </c>
      <c r="G54" s="52" t="e">
        <f t="shared" ca="1" si="15"/>
        <v>#N/A</v>
      </c>
      <c r="H54" s="52" t="e">
        <f t="shared" ca="1" si="15"/>
        <v>#N/A</v>
      </c>
      <c r="I54" s="52" t="e">
        <f t="shared" ca="1" si="15"/>
        <v>#N/A</v>
      </c>
      <c r="J54" s="52" t="e">
        <f t="shared" ca="1" si="15"/>
        <v>#N/A</v>
      </c>
      <c r="K54" s="52" t="e">
        <f t="shared" ca="1" si="15"/>
        <v>#N/A</v>
      </c>
      <c r="L54" s="52" t="e">
        <f t="shared" ca="1" si="15"/>
        <v>#N/A</v>
      </c>
      <c r="M54" s="52" t="e">
        <f t="shared" ca="1" si="15"/>
        <v>#N/A</v>
      </c>
      <c r="N54" s="52" t="e">
        <f t="shared" ca="1" si="15"/>
        <v>#N/A</v>
      </c>
    </row>
    <row r="55" spans="1:14" ht="30" customHeight="1">
      <c r="A55" s="97"/>
      <c r="B55" s="30" t="s">
        <v>22</v>
      </c>
      <c r="C55" s="54" t="e">
        <f t="shared" ref="C55:N55" ca="1" si="16">IF(C49&gt;0, C50/C49, NA())</f>
        <v>#N/A</v>
      </c>
      <c r="D55" s="54" t="e">
        <f t="shared" ca="1" si="16"/>
        <v>#N/A</v>
      </c>
      <c r="E55" s="54" t="e">
        <f t="shared" ca="1" si="16"/>
        <v>#N/A</v>
      </c>
      <c r="F55" s="54" t="e">
        <f t="shared" ca="1" si="16"/>
        <v>#N/A</v>
      </c>
      <c r="G55" s="54" t="e">
        <f t="shared" ca="1" si="16"/>
        <v>#N/A</v>
      </c>
      <c r="H55" s="54" t="e">
        <f t="shared" ca="1" si="16"/>
        <v>#N/A</v>
      </c>
      <c r="I55" s="54" t="e">
        <f t="shared" ca="1" si="16"/>
        <v>#N/A</v>
      </c>
      <c r="J55" s="54" t="e">
        <f t="shared" ca="1" si="16"/>
        <v>#N/A</v>
      </c>
      <c r="K55" s="54" t="e">
        <f t="shared" ca="1" si="16"/>
        <v>#N/A</v>
      </c>
      <c r="L55" s="54" t="e">
        <f t="shared" ca="1" si="16"/>
        <v>#N/A</v>
      </c>
      <c r="M55" s="54" t="e">
        <f t="shared" ca="1" si="16"/>
        <v>#N/A</v>
      </c>
      <c r="N55" s="54" t="e">
        <f t="shared" ca="1" si="16"/>
        <v>#N/A</v>
      </c>
    </row>
    <row r="56" spans="1:14" s="40" customFormat="1" ht="30" customHeight="1">
      <c r="A56" s="40" t="str">
        <f>"Compliance Rate for Job/Role: "&amp;$C$46</f>
        <v xml:space="preserve">Compliance Rate for Job/Role: </v>
      </c>
    </row>
    <row r="57" spans="1:14" ht="30" customHeight="1">
      <c r="A57" s="55"/>
    </row>
    <row r="58" spans="1:14" ht="30" customHeight="1"/>
    <row r="59" spans="1:14" ht="30" customHeight="1"/>
    <row r="60" spans="1:14" ht="30" customHeight="1"/>
    <row r="61" spans="1:14" ht="30" customHeight="1"/>
    <row r="62" spans="1:14" ht="30" customHeight="1"/>
    <row r="63" spans="1:14" ht="30" customHeight="1"/>
    <row r="64" spans="1:14" ht="30" customHeight="1"/>
    <row r="65" spans="1:14" ht="30" customHeight="1"/>
    <row r="66" spans="1:14" ht="30" customHeight="1"/>
    <row r="67" spans="1:14" ht="30" customHeight="1"/>
    <row r="68" spans="1:14" ht="77.25" customHeight="1">
      <c r="A68" s="90" t="s">
        <v>98</v>
      </c>
      <c r="B68" s="91"/>
      <c r="C68" s="92"/>
      <c r="D68" s="93"/>
      <c r="E68" s="93"/>
      <c r="F68" s="93"/>
      <c r="G68" s="93"/>
      <c r="H68" s="93"/>
      <c r="I68" s="93"/>
      <c r="J68" s="93"/>
      <c r="K68" s="93"/>
      <c r="L68" s="93"/>
      <c r="M68" s="93"/>
      <c r="N68" s="94"/>
    </row>
    <row r="69" spans="1:14" ht="30" customHeight="1">
      <c r="A69" s="86" t="s">
        <v>3</v>
      </c>
      <c r="B69" s="86"/>
      <c r="C69" s="50" t="s">
        <v>4</v>
      </c>
      <c r="D69" s="50" t="s">
        <v>5</v>
      </c>
      <c r="E69" s="50" t="s">
        <v>6</v>
      </c>
      <c r="F69" s="50" t="s">
        <v>7</v>
      </c>
      <c r="G69" s="50" t="s">
        <v>8</v>
      </c>
      <c r="H69" s="50" t="s">
        <v>9</v>
      </c>
      <c r="I69" s="50" t="s">
        <v>10</v>
      </c>
      <c r="J69" s="50" t="s">
        <v>11</v>
      </c>
      <c r="K69" s="50" t="s">
        <v>12</v>
      </c>
      <c r="L69" s="50" t="s">
        <v>13</v>
      </c>
      <c r="M69" s="50" t="s">
        <v>14</v>
      </c>
      <c r="N69" s="50" t="s">
        <v>15</v>
      </c>
    </row>
    <row r="70" spans="1:14" ht="30" customHeight="1">
      <c r="A70" s="86"/>
      <c r="B70" s="86"/>
      <c r="C70" s="51" t="str">
        <f>IF(Instructions!B6="",C69,Instructions!B6)</f>
        <v>Month_1</v>
      </c>
      <c r="D70" s="51" t="str">
        <f t="shared" ref="D70:N70" si="17">IF(C70=C69,D69,IF(MONTH(C70)=12,DATE(YEAR(C70)+1,1,1),DATE(YEAR(C70),MONTH(C70)+1,1)))</f>
        <v>Month_2</v>
      </c>
      <c r="E70" s="51" t="str">
        <f t="shared" si="17"/>
        <v>Month_3</v>
      </c>
      <c r="F70" s="51" t="str">
        <f t="shared" si="17"/>
        <v>Month_4</v>
      </c>
      <c r="G70" s="51" t="str">
        <f t="shared" si="17"/>
        <v>Month_5</v>
      </c>
      <c r="H70" s="51" t="str">
        <f t="shared" si="17"/>
        <v>Month_6</v>
      </c>
      <c r="I70" s="51" t="str">
        <f t="shared" si="17"/>
        <v>Month_7</v>
      </c>
      <c r="J70" s="51" t="str">
        <f t="shared" si="17"/>
        <v>Month_8</v>
      </c>
      <c r="K70" s="51" t="str">
        <f t="shared" si="17"/>
        <v>Month_9</v>
      </c>
      <c r="L70" s="51" t="str">
        <f t="shared" si="17"/>
        <v>Month_10</v>
      </c>
      <c r="M70" s="51" t="str">
        <f t="shared" si="17"/>
        <v>Month_11</v>
      </c>
      <c r="N70" s="51" t="str">
        <f t="shared" si="17"/>
        <v>Month_12</v>
      </c>
    </row>
    <row r="71" spans="1:14" ht="30" customHeight="1">
      <c r="A71" s="87" t="s">
        <v>99</v>
      </c>
      <c r="B71" s="30" t="s">
        <v>95</v>
      </c>
      <c r="C71" s="50" cm="1">
        <f t="array" aca="1" ref="C71" ca="1">IF($C$68=INDIRECT(C$69&amp;"!$E$3"),COUNTIF(INDIRECT(C$69&amp;"!$E$4:$E$53"),"Yes"),IF($C$68=INDIRECT(C$69&amp;"!$F$3"),COUNTIF(INDIRECT(C$69&amp;"!$F$4:$F$53"),"Yes"),IF($C$68=INDIRECT(C$69&amp;"!$G$3"),COUNTIF(INDIRECT(C$69&amp;"!$G$4:$G$53"),"Yes"),IF($C$68=INDIRECT(C$69&amp;"!$H$3"),COUNTIF(INDIRECT(C$69&amp;"!$H$4:$H$53"),"Yes"),IF($C$68=INDIRECT(C$69&amp;"!$I$3"),COUNTIF(INDIRECT(C$69&amp;"!$I$4:$I$53"),"Yes"),IF($C$68=INDIRECT(C$69&amp;"!$J$3"),COUNTIF(INDIRECT(C$69&amp;"!$J$4:$J$53"),"Yes"),IF($C$68=INDIRECT(C$69&amp;"!$K$3"),COUNTIF(INDIRECT(C$69&amp;"!$K$4:$K$53"),"Yes"),IF($C$68=INDIRECT(C$69&amp;"!$L$3"),COUNTIF(INDIRECT(C$69&amp;"!$L$4:$L$53"),"Yes"),IF($C$68=INDIRECT(C$69&amp;"!$M$3"),COUNTIF(INDIRECT(C$69&amp;"!$M$4:$M$53"),"Yes"),IF($C$68=INDIRECT(C$69&amp;"!$N$3"),COUNTIF(INDIRECT(C$69&amp;"!$N$4:$N$53"),"Yes"),IF($C$68=INDIRECT(C$69&amp;"!$O$3"),COUNTIF(INDIRECT(C$69&amp;"!$O$4:$O$53"),"Yes"),IF($C$68=INDIRECT(C$69&amp;"!$P$3"),COUNTIF(INDIRECT(C$69&amp;"!$P$4:$P$53"),"Yes"),IF($C$68=INDIRECT(C$69&amp;"!$Q$3"),COUNTIF(INDIRECT(C$69&amp;"!$Q$4:$Q$53"),"Yes"),IF($C$68=INDIRECT(C$69&amp;"!$R$3"),COUNTIF(INDIRECT(C$69&amp;"!$R$4:$R$53"),"Yes"),IF($C$68=INDIRECT(C$69&amp;"!$S$3"),COUNTIF(INDIRECT(C$69&amp;"!$S$4:$S$53"),"Yes"),NA())))))))))))))))</f>
        <v>0</v>
      </c>
      <c r="D71" s="50" cm="1">
        <f t="array" aca="1" ref="D71" ca="1">IF($C$68=INDIRECT(D$69&amp;"!$E$3"),COUNTIF(INDIRECT(D$69&amp;"!$E$4:$E$53"),"Yes"),IF($C$68=INDIRECT(D$69&amp;"!$F$3"),COUNTIF(INDIRECT(D$69&amp;"!$F$4:$F$53"),"Yes"),IF($C$68=INDIRECT(D$69&amp;"!$G$3"),COUNTIF(INDIRECT(D$69&amp;"!$G$4:$G$53"),"Yes"),IF($C$68=INDIRECT(D$69&amp;"!$H$3"),COUNTIF(INDIRECT(D$69&amp;"!$H$4:$H$53"),"Yes"),IF($C$68=INDIRECT(D$69&amp;"!$I$3"),COUNTIF(INDIRECT(D$69&amp;"!$I$4:$I$53"),"Yes"),IF($C$68=INDIRECT(D$69&amp;"!$J$3"),COUNTIF(INDIRECT(D$69&amp;"!$J$4:$J$53"),"Yes"),IF($C$68=INDIRECT(D$69&amp;"!$K$3"),COUNTIF(INDIRECT(D$69&amp;"!$K$4:$K$53"),"Yes"),IF($C$68=INDIRECT(D$69&amp;"!$L$3"),COUNTIF(INDIRECT(D$69&amp;"!$L$4:$L$53"),"Yes"),IF($C$68=INDIRECT(D$69&amp;"!$M$3"),COUNTIF(INDIRECT(D$69&amp;"!$M$4:$M$53"),"Yes"),IF($C$68=INDIRECT(D$69&amp;"!$N$3"),COUNTIF(INDIRECT(D$69&amp;"!$N$4:$N$53"),"Yes"),IF($C$68=INDIRECT(D$69&amp;"!$O$3"),COUNTIF(INDIRECT(D$69&amp;"!$O$4:$O$53"),"Yes"),IF($C$68=INDIRECT(D$69&amp;"!$P$3"),COUNTIF(INDIRECT(D$69&amp;"!$P$4:$P$53"),"Yes"),IF($C$68=INDIRECT(D$69&amp;"!$Q$3"),COUNTIF(INDIRECT(D$69&amp;"!$Q$4:$Q$53"),"Yes"),IF($C$68=INDIRECT(D$69&amp;"!$R$3"),COUNTIF(INDIRECT(D$69&amp;"!$R$4:$R$53"),"Yes"),IF($C$68=INDIRECT(D$69&amp;"!$S$3"),COUNTIF(INDIRECT(D$69&amp;"!$S$4:$S$53"),"Yes"),NA())))))))))))))))</f>
        <v>0</v>
      </c>
      <c r="E71" s="50" cm="1">
        <f t="array" aca="1" ref="E71" ca="1">IF($C$68=INDIRECT(E$69&amp;"!$E$3"),COUNTIF(INDIRECT(E$69&amp;"!$E$4:$E$53"),"Yes"),IF($C$68=INDIRECT(E$69&amp;"!$F$3"),COUNTIF(INDIRECT(E$69&amp;"!$F$4:$F$53"),"Yes"),IF($C$68=INDIRECT(E$69&amp;"!$G$3"),COUNTIF(INDIRECT(E$69&amp;"!$G$4:$G$53"),"Yes"),IF($C$68=INDIRECT(E$69&amp;"!$H$3"),COUNTIF(INDIRECT(E$69&amp;"!$H$4:$H$53"),"Yes"),IF($C$68=INDIRECT(E$69&amp;"!$I$3"),COUNTIF(INDIRECT(E$69&amp;"!$I$4:$I$53"),"Yes"),IF($C$68=INDIRECT(E$69&amp;"!$J$3"),COUNTIF(INDIRECT(E$69&amp;"!$J$4:$J$53"),"Yes"),IF($C$68=INDIRECT(E$69&amp;"!$K$3"),COUNTIF(INDIRECT(E$69&amp;"!$K$4:$K$53"),"Yes"),IF($C$68=INDIRECT(E$69&amp;"!$L$3"),COUNTIF(INDIRECT(E$69&amp;"!$L$4:$L$53"),"Yes"),IF($C$68=INDIRECT(E$69&amp;"!$M$3"),COUNTIF(INDIRECT(E$69&amp;"!$M$4:$M$53"),"Yes"),IF($C$68=INDIRECT(E$69&amp;"!$N$3"),COUNTIF(INDIRECT(E$69&amp;"!$N$4:$N$53"),"Yes"),IF($C$68=INDIRECT(E$69&amp;"!$O$3"),COUNTIF(INDIRECT(E$69&amp;"!$O$4:$O$53"),"Yes"),IF($C$68=INDIRECT(E$69&amp;"!$P$3"),COUNTIF(INDIRECT(E$69&amp;"!$P$4:$P$53"),"Yes"),IF($C$68=INDIRECT(E$69&amp;"!$Q$3"),COUNTIF(INDIRECT(E$69&amp;"!$Q$4:$Q$53"),"Yes"),IF($C$68=INDIRECT(E$69&amp;"!$R$3"),COUNTIF(INDIRECT(E$69&amp;"!$R$4:$R$53"),"Yes"),IF($C$68=INDIRECT(E$69&amp;"!$S$3"),COUNTIF(INDIRECT(E$69&amp;"!$S$4:$S$53"),"Yes"),NA())))))))))))))))</f>
        <v>0</v>
      </c>
      <c r="F71" s="50" cm="1">
        <f t="array" aca="1" ref="F71" ca="1">IF($C$68=INDIRECT(F$69&amp;"!$E$3"),COUNTIF(INDIRECT(F$69&amp;"!$E$4:$E$53"),"Yes"),IF($C$68=INDIRECT(F$69&amp;"!$F$3"),COUNTIF(INDIRECT(F$69&amp;"!$F$4:$F$53"),"Yes"),IF($C$68=INDIRECT(F$69&amp;"!$G$3"),COUNTIF(INDIRECT(F$69&amp;"!$G$4:$G$53"),"Yes"),IF($C$68=INDIRECT(F$69&amp;"!$H$3"),COUNTIF(INDIRECT(F$69&amp;"!$H$4:$H$53"),"Yes"),IF($C$68=INDIRECT(F$69&amp;"!$I$3"),COUNTIF(INDIRECT(F$69&amp;"!$I$4:$I$53"),"Yes"),IF($C$68=INDIRECT(F$69&amp;"!$J$3"),COUNTIF(INDIRECT(F$69&amp;"!$J$4:$J$53"),"Yes"),IF($C$68=INDIRECT(F$69&amp;"!$K$3"),COUNTIF(INDIRECT(F$69&amp;"!$K$4:$K$53"),"Yes"),IF($C$68=INDIRECT(F$69&amp;"!$L$3"),COUNTIF(INDIRECT(F$69&amp;"!$L$4:$L$53"),"Yes"),IF($C$68=INDIRECT(F$69&amp;"!$M$3"),COUNTIF(INDIRECT(F$69&amp;"!$M$4:$M$53"),"Yes"),IF($C$68=INDIRECT(F$69&amp;"!$N$3"),COUNTIF(INDIRECT(F$69&amp;"!$N$4:$N$53"),"Yes"),IF($C$68=INDIRECT(F$69&amp;"!$O$3"),COUNTIF(INDIRECT(F$69&amp;"!$O$4:$O$53"),"Yes"),IF($C$68=INDIRECT(F$69&amp;"!$P$3"),COUNTIF(INDIRECT(F$69&amp;"!$P$4:$P$53"),"Yes"),IF($C$68=INDIRECT(F$69&amp;"!$Q$3"),COUNTIF(INDIRECT(F$69&amp;"!$Q$4:$Q$53"),"Yes"),IF($C$68=INDIRECT(F$69&amp;"!$R$3"),COUNTIF(INDIRECT(F$69&amp;"!$R$4:$R$53"),"Yes"),IF($C$68=INDIRECT(F$69&amp;"!$S$3"),COUNTIF(INDIRECT(F$69&amp;"!$S$4:$S$53"),"Yes"),NA())))))))))))))))</f>
        <v>0</v>
      </c>
      <c r="G71" s="50" cm="1">
        <f t="array" aca="1" ref="G71" ca="1">IF($C$68=INDIRECT(G$69&amp;"!$E$3"),COUNTIF(INDIRECT(G$69&amp;"!$E$4:$E$53"),"Yes"),IF($C$68=INDIRECT(G$69&amp;"!$F$3"),COUNTIF(INDIRECT(G$69&amp;"!$F$4:$F$53"),"Yes"),IF($C$68=INDIRECT(G$69&amp;"!$G$3"),COUNTIF(INDIRECT(G$69&amp;"!$G$4:$G$53"),"Yes"),IF($C$68=INDIRECT(G$69&amp;"!$H$3"),COUNTIF(INDIRECT(G$69&amp;"!$H$4:$H$53"),"Yes"),IF($C$68=INDIRECT(G$69&amp;"!$I$3"),COUNTIF(INDIRECT(G$69&amp;"!$I$4:$I$53"),"Yes"),IF($C$68=INDIRECT(G$69&amp;"!$J$3"),COUNTIF(INDIRECT(G$69&amp;"!$J$4:$J$53"),"Yes"),IF($C$68=INDIRECT(G$69&amp;"!$K$3"),COUNTIF(INDIRECT(G$69&amp;"!$K$4:$K$53"),"Yes"),IF($C$68=INDIRECT(G$69&amp;"!$L$3"),COUNTIF(INDIRECT(G$69&amp;"!$L$4:$L$53"),"Yes"),IF($C$68=INDIRECT(G$69&amp;"!$M$3"),COUNTIF(INDIRECT(G$69&amp;"!$M$4:$M$53"),"Yes"),IF($C$68=INDIRECT(G$69&amp;"!$N$3"),COUNTIF(INDIRECT(G$69&amp;"!$N$4:$N$53"),"Yes"),IF($C$68=INDIRECT(G$69&amp;"!$O$3"),COUNTIF(INDIRECT(G$69&amp;"!$O$4:$O$53"),"Yes"),IF($C$68=INDIRECT(G$69&amp;"!$P$3"),COUNTIF(INDIRECT(G$69&amp;"!$P$4:$P$53"),"Yes"),IF($C$68=INDIRECT(G$69&amp;"!$Q$3"),COUNTIF(INDIRECT(G$69&amp;"!$Q$4:$Q$53"),"Yes"),IF($C$68=INDIRECT(G$69&amp;"!$R$3"),COUNTIF(INDIRECT(G$69&amp;"!$R$4:$R$53"),"Yes"),IF($C$68=INDIRECT(G$69&amp;"!$S$3"),COUNTIF(INDIRECT(G$69&amp;"!$S$4:$S$53"),"Yes"),NA())))))))))))))))</f>
        <v>0</v>
      </c>
      <c r="H71" s="50" cm="1">
        <f t="array" aca="1" ref="H71" ca="1">IF($C$68=INDIRECT(H$69&amp;"!$E$3"),COUNTIF(INDIRECT(H$69&amp;"!$E$4:$E$53"),"Yes"),IF($C$68=INDIRECT(H$69&amp;"!$F$3"),COUNTIF(INDIRECT(H$69&amp;"!$F$4:$F$53"),"Yes"),IF($C$68=INDIRECT(H$69&amp;"!$G$3"),COUNTIF(INDIRECT(H$69&amp;"!$G$4:$G$53"),"Yes"),IF($C$68=INDIRECT(H$69&amp;"!$H$3"),COUNTIF(INDIRECT(H$69&amp;"!$H$4:$H$53"),"Yes"),IF($C$68=INDIRECT(H$69&amp;"!$I$3"),COUNTIF(INDIRECT(H$69&amp;"!$I$4:$I$53"),"Yes"),IF($C$68=INDIRECT(H$69&amp;"!$J$3"),COUNTIF(INDIRECT(H$69&amp;"!$J$4:$J$53"),"Yes"),IF($C$68=INDIRECT(H$69&amp;"!$K$3"),COUNTIF(INDIRECT(H$69&amp;"!$K$4:$K$53"),"Yes"),IF($C$68=INDIRECT(H$69&amp;"!$L$3"),COUNTIF(INDIRECT(H$69&amp;"!$L$4:$L$53"),"Yes"),IF($C$68=INDIRECT(H$69&amp;"!$M$3"),COUNTIF(INDIRECT(H$69&amp;"!$M$4:$M$53"),"Yes"),IF($C$68=INDIRECT(H$69&amp;"!$N$3"),COUNTIF(INDIRECT(H$69&amp;"!$N$4:$N$53"),"Yes"),IF($C$68=INDIRECT(H$69&amp;"!$O$3"),COUNTIF(INDIRECT(H$69&amp;"!$O$4:$O$53"),"Yes"),IF($C$68=INDIRECT(H$69&amp;"!$P$3"),COUNTIF(INDIRECT(H$69&amp;"!$P$4:$P$53"),"Yes"),IF($C$68=INDIRECT(H$69&amp;"!$Q$3"),COUNTIF(INDIRECT(H$69&amp;"!$Q$4:$Q$53"),"Yes"),IF($C$68=INDIRECT(H$69&amp;"!$R$3"),COUNTIF(INDIRECT(H$69&amp;"!$R$4:$R$53"),"Yes"),IF($C$68=INDIRECT(H$69&amp;"!$S$3"),COUNTIF(INDIRECT(H$69&amp;"!$S$4:$S$53"),"Yes"),NA())))))))))))))))</f>
        <v>0</v>
      </c>
      <c r="I71" s="50" cm="1">
        <f t="array" aca="1" ref="I71" ca="1">IF($C$68=INDIRECT(I$69&amp;"!$E$3"),COUNTIF(INDIRECT(I$69&amp;"!$E$4:$E$53"),"Yes"),IF($C$68=INDIRECT(I$69&amp;"!$F$3"),COUNTIF(INDIRECT(I$69&amp;"!$F$4:$F$53"),"Yes"),IF($C$68=INDIRECT(I$69&amp;"!$G$3"),COUNTIF(INDIRECT(I$69&amp;"!$G$4:$G$53"),"Yes"),IF($C$68=INDIRECT(I$69&amp;"!$H$3"),COUNTIF(INDIRECT(I$69&amp;"!$H$4:$H$53"),"Yes"),IF($C$68=INDIRECT(I$69&amp;"!$I$3"),COUNTIF(INDIRECT(I$69&amp;"!$I$4:$I$53"),"Yes"),IF($C$68=INDIRECT(I$69&amp;"!$J$3"),COUNTIF(INDIRECT(I$69&amp;"!$J$4:$J$53"),"Yes"),IF($C$68=INDIRECT(I$69&amp;"!$K$3"),COUNTIF(INDIRECT(I$69&amp;"!$K$4:$K$53"),"Yes"),IF($C$68=INDIRECT(I$69&amp;"!$L$3"),COUNTIF(INDIRECT(I$69&amp;"!$L$4:$L$53"),"Yes"),IF($C$68=INDIRECT(I$69&amp;"!$M$3"),COUNTIF(INDIRECT(I$69&amp;"!$M$4:$M$53"),"Yes"),IF($C$68=INDIRECT(I$69&amp;"!$N$3"),COUNTIF(INDIRECT(I$69&amp;"!$N$4:$N$53"),"Yes"),IF($C$68=INDIRECT(I$69&amp;"!$O$3"),COUNTIF(INDIRECT(I$69&amp;"!$O$4:$O$53"),"Yes"),IF($C$68=INDIRECT(I$69&amp;"!$P$3"),COUNTIF(INDIRECT(I$69&amp;"!$P$4:$P$53"),"Yes"),IF($C$68=INDIRECT(I$69&amp;"!$Q$3"),COUNTIF(INDIRECT(I$69&amp;"!$Q$4:$Q$53"),"Yes"),IF($C$68=INDIRECT(I$69&amp;"!$R$3"),COUNTIF(INDIRECT(I$69&amp;"!$R$4:$R$53"),"Yes"),IF($C$68=INDIRECT(I$69&amp;"!$S$3"),COUNTIF(INDIRECT(I$69&amp;"!$S$4:$S$53"),"Yes"),NA())))))))))))))))</f>
        <v>0</v>
      </c>
      <c r="J71" s="50" cm="1">
        <f t="array" aca="1" ref="J71" ca="1">IF($C$68=INDIRECT(J$69&amp;"!$E$3"),COUNTIF(INDIRECT(J$69&amp;"!$E$4:$E$53"),"Yes"),IF($C$68=INDIRECT(J$69&amp;"!$F$3"),COUNTIF(INDIRECT(J$69&amp;"!$F$4:$F$53"),"Yes"),IF($C$68=INDIRECT(J$69&amp;"!$G$3"),COUNTIF(INDIRECT(J$69&amp;"!$G$4:$G$53"),"Yes"),IF($C$68=INDIRECT(J$69&amp;"!$H$3"),COUNTIF(INDIRECT(J$69&amp;"!$H$4:$H$53"),"Yes"),IF($C$68=INDIRECT(J$69&amp;"!$I$3"),COUNTIF(INDIRECT(J$69&amp;"!$I$4:$I$53"),"Yes"),IF($C$68=INDIRECT(J$69&amp;"!$J$3"),COUNTIF(INDIRECT(J$69&amp;"!$J$4:$J$53"),"Yes"),IF($C$68=INDIRECT(J$69&amp;"!$K$3"),COUNTIF(INDIRECT(J$69&amp;"!$K$4:$K$53"),"Yes"),IF($C$68=INDIRECT(J$69&amp;"!$L$3"),COUNTIF(INDIRECT(J$69&amp;"!$L$4:$L$53"),"Yes"),IF($C$68=INDIRECT(J$69&amp;"!$M$3"),COUNTIF(INDIRECT(J$69&amp;"!$M$4:$M$53"),"Yes"),IF($C$68=INDIRECT(J$69&amp;"!$N$3"),COUNTIF(INDIRECT(J$69&amp;"!$N$4:$N$53"),"Yes"),IF($C$68=INDIRECT(J$69&amp;"!$O$3"),COUNTIF(INDIRECT(J$69&amp;"!$O$4:$O$53"),"Yes"),IF($C$68=INDIRECT(J$69&amp;"!$P$3"),COUNTIF(INDIRECT(J$69&amp;"!$P$4:$P$53"),"Yes"),IF($C$68=INDIRECT(J$69&amp;"!$Q$3"),COUNTIF(INDIRECT(J$69&amp;"!$Q$4:$Q$53"),"Yes"),IF($C$68=INDIRECT(J$69&amp;"!$R$3"),COUNTIF(INDIRECT(J$69&amp;"!$R$4:$R$53"),"Yes"),IF($C$68=INDIRECT(J$69&amp;"!$S$3"),COUNTIF(INDIRECT(J$69&amp;"!$S$4:$S$53"),"Yes"),NA())))))))))))))))</f>
        <v>0</v>
      </c>
      <c r="K71" s="50" cm="1">
        <f t="array" aca="1" ref="K71" ca="1">IF($C$68=INDIRECT(K$69&amp;"!$E$3"),COUNTIF(INDIRECT(K$69&amp;"!$E$4:$E$53"),"Yes"),IF($C$68=INDIRECT(K$69&amp;"!$F$3"),COUNTIF(INDIRECT(K$69&amp;"!$F$4:$F$53"),"Yes"),IF($C$68=INDIRECT(K$69&amp;"!$G$3"),COUNTIF(INDIRECT(K$69&amp;"!$G$4:$G$53"),"Yes"),IF($C$68=INDIRECT(K$69&amp;"!$H$3"),COUNTIF(INDIRECT(K$69&amp;"!$H$4:$H$53"),"Yes"),IF($C$68=INDIRECT(K$69&amp;"!$I$3"),COUNTIF(INDIRECT(K$69&amp;"!$I$4:$I$53"),"Yes"),IF($C$68=INDIRECT(K$69&amp;"!$J$3"),COUNTIF(INDIRECT(K$69&amp;"!$J$4:$J$53"),"Yes"),IF($C$68=INDIRECT(K$69&amp;"!$K$3"),COUNTIF(INDIRECT(K$69&amp;"!$K$4:$K$53"),"Yes"),IF($C$68=INDIRECT(K$69&amp;"!$L$3"),COUNTIF(INDIRECT(K$69&amp;"!$L$4:$L$53"),"Yes"),IF($C$68=INDIRECT(K$69&amp;"!$M$3"),COUNTIF(INDIRECT(K$69&amp;"!$M$4:$M$53"),"Yes"),IF($C$68=INDIRECT(K$69&amp;"!$N$3"),COUNTIF(INDIRECT(K$69&amp;"!$N$4:$N$53"),"Yes"),IF($C$68=INDIRECT(K$69&amp;"!$O$3"),COUNTIF(INDIRECT(K$69&amp;"!$O$4:$O$53"),"Yes"),IF($C$68=INDIRECT(K$69&amp;"!$P$3"),COUNTIF(INDIRECT(K$69&amp;"!$P$4:$P$53"),"Yes"),IF($C$68=INDIRECT(K$69&amp;"!$Q$3"),COUNTIF(INDIRECT(K$69&amp;"!$Q$4:$Q$53"),"Yes"),IF($C$68=INDIRECT(K$69&amp;"!$R$3"),COUNTIF(INDIRECT(K$69&amp;"!$R$4:$R$53"),"Yes"),IF($C$68=INDIRECT(K$69&amp;"!$S$3"),COUNTIF(INDIRECT(K$69&amp;"!$S$4:$S$53"),"Yes"),NA())))))))))))))))</f>
        <v>0</v>
      </c>
      <c r="L71" s="50" cm="1">
        <f t="array" aca="1" ref="L71" ca="1">IF($C$68=INDIRECT(L$69&amp;"!$E$3"),COUNTIF(INDIRECT(L$69&amp;"!$E$4:$E$53"),"Yes"),IF($C$68=INDIRECT(L$69&amp;"!$F$3"),COUNTIF(INDIRECT(L$69&amp;"!$F$4:$F$53"),"Yes"),IF($C$68=INDIRECT(L$69&amp;"!$G$3"),COUNTIF(INDIRECT(L$69&amp;"!$G$4:$G$53"),"Yes"),IF($C$68=INDIRECT(L$69&amp;"!$H$3"),COUNTIF(INDIRECT(L$69&amp;"!$H$4:$H$53"),"Yes"),IF($C$68=INDIRECT(L$69&amp;"!$I$3"),COUNTIF(INDIRECT(L$69&amp;"!$I$4:$I$53"),"Yes"),IF($C$68=INDIRECT(L$69&amp;"!$J$3"),COUNTIF(INDIRECT(L$69&amp;"!$J$4:$J$53"),"Yes"),IF($C$68=INDIRECT(L$69&amp;"!$K$3"),COUNTIF(INDIRECT(L$69&amp;"!$K$4:$K$53"),"Yes"),IF($C$68=INDIRECT(L$69&amp;"!$L$3"),COUNTIF(INDIRECT(L$69&amp;"!$L$4:$L$53"),"Yes"),IF($C$68=INDIRECT(L$69&amp;"!$M$3"),COUNTIF(INDIRECT(L$69&amp;"!$M$4:$M$53"),"Yes"),IF($C$68=INDIRECT(L$69&amp;"!$N$3"),COUNTIF(INDIRECT(L$69&amp;"!$N$4:$N$53"),"Yes"),IF($C$68=INDIRECT(L$69&amp;"!$O$3"),COUNTIF(INDIRECT(L$69&amp;"!$O$4:$O$53"),"Yes"),IF($C$68=INDIRECT(L$69&amp;"!$P$3"),COUNTIF(INDIRECT(L$69&amp;"!$P$4:$P$53"),"Yes"),IF($C$68=INDIRECT(L$69&amp;"!$Q$3"),COUNTIF(INDIRECT(L$69&amp;"!$Q$4:$Q$53"),"Yes"),IF($C$68=INDIRECT(L$69&amp;"!$R$3"),COUNTIF(INDIRECT(L$69&amp;"!$R$4:$R$53"),"Yes"),IF($C$68=INDIRECT(L$69&amp;"!$S$3"),COUNTIF(INDIRECT(L$69&amp;"!$S$4:$S$53"),"Yes"),NA())))))))))))))))</f>
        <v>0</v>
      </c>
      <c r="M71" s="50" cm="1">
        <f t="array" aca="1" ref="M71" ca="1">IF($C$68=INDIRECT(M$69&amp;"!$E$3"),COUNTIF(INDIRECT(M$69&amp;"!$E$4:$E$53"),"Yes"),IF($C$68=INDIRECT(M$69&amp;"!$F$3"),COUNTIF(INDIRECT(M$69&amp;"!$F$4:$F$53"),"Yes"),IF($C$68=INDIRECT(M$69&amp;"!$G$3"),COUNTIF(INDIRECT(M$69&amp;"!$G$4:$G$53"),"Yes"),IF($C$68=INDIRECT(M$69&amp;"!$H$3"),COUNTIF(INDIRECT(M$69&amp;"!$H$4:$H$53"),"Yes"),IF($C$68=INDIRECT(M$69&amp;"!$I$3"),COUNTIF(INDIRECT(M$69&amp;"!$I$4:$I$53"),"Yes"),IF($C$68=INDIRECT(M$69&amp;"!$J$3"),COUNTIF(INDIRECT(M$69&amp;"!$J$4:$J$53"),"Yes"),IF($C$68=INDIRECT(M$69&amp;"!$K$3"),COUNTIF(INDIRECT(M$69&amp;"!$K$4:$K$53"),"Yes"),IF($C$68=INDIRECT(M$69&amp;"!$L$3"),COUNTIF(INDIRECT(M$69&amp;"!$L$4:$L$53"),"Yes"),IF($C$68=INDIRECT(M$69&amp;"!$M$3"),COUNTIF(INDIRECT(M$69&amp;"!$M$4:$M$53"),"Yes"),IF($C$68=INDIRECT(M$69&amp;"!$N$3"),COUNTIF(INDIRECT(M$69&amp;"!$N$4:$N$53"),"Yes"),IF($C$68=INDIRECT(M$69&amp;"!$O$3"),COUNTIF(INDIRECT(M$69&amp;"!$O$4:$O$53"),"Yes"),IF($C$68=INDIRECT(M$69&amp;"!$P$3"),COUNTIF(INDIRECT(M$69&amp;"!$P$4:$P$53"),"Yes"),IF($C$68=INDIRECT(M$69&amp;"!$Q$3"),COUNTIF(INDIRECT(M$69&amp;"!$Q$4:$Q$53"),"Yes"),IF($C$68=INDIRECT(M$69&amp;"!$R$3"),COUNTIF(INDIRECT(M$69&amp;"!$R$4:$R$53"),"Yes"),IF($C$68=INDIRECT(M$69&amp;"!$S$3"),COUNTIF(INDIRECT(M$69&amp;"!$S$4:$S$53"),"Yes"),NA())))))))))))))))</f>
        <v>0</v>
      </c>
      <c r="N71" s="50" cm="1">
        <f t="array" aca="1" ref="N71" ca="1">IF($C$68=INDIRECT(N$69&amp;"!$E$3"),COUNTIF(INDIRECT(N$69&amp;"!$E$4:$E$53"),"Yes"),IF($C$68=INDIRECT(N$69&amp;"!$F$3"),COUNTIF(INDIRECT(N$69&amp;"!$F$4:$F$53"),"Yes"),IF($C$68=INDIRECT(N$69&amp;"!$G$3"),COUNTIF(INDIRECT(N$69&amp;"!$G$4:$G$53"),"Yes"),IF($C$68=INDIRECT(N$69&amp;"!$H$3"),COUNTIF(INDIRECT(N$69&amp;"!$H$4:$H$53"),"Yes"),IF($C$68=INDIRECT(N$69&amp;"!$I$3"),COUNTIF(INDIRECT(N$69&amp;"!$I$4:$I$53"),"Yes"),IF($C$68=INDIRECT(N$69&amp;"!$J$3"),COUNTIF(INDIRECT(N$69&amp;"!$J$4:$J$53"),"Yes"),IF($C$68=INDIRECT(N$69&amp;"!$K$3"),COUNTIF(INDIRECT(N$69&amp;"!$K$4:$K$53"),"Yes"),IF($C$68=INDIRECT(N$69&amp;"!$L$3"),COUNTIF(INDIRECT(N$69&amp;"!$L$4:$L$53"),"Yes"),IF($C$68=INDIRECT(N$69&amp;"!$M$3"),COUNTIF(INDIRECT(N$69&amp;"!$M$4:$M$53"),"Yes"),IF($C$68=INDIRECT(N$69&amp;"!$N$3"),COUNTIF(INDIRECT(N$69&amp;"!$N$4:$N$53"),"Yes"),IF($C$68=INDIRECT(N$69&amp;"!$O$3"),COUNTIF(INDIRECT(N$69&amp;"!$O$4:$O$53"),"Yes"),IF($C$68=INDIRECT(N$69&amp;"!$P$3"),COUNTIF(INDIRECT(N$69&amp;"!$P$4:$P$53"),"Yes"),IF($C$68=INDIRECT(N$69&amp;"!$Q$3"),COUNTIF(INDIRECT(N$69&amp;"!$Q$4:$Q$53"),"Yes"),IF($C$68=INDIRECT(N$69&amp;"!$R$3"),COUNTIF(INDIRECT(N$69&amp;"!$R$4:$R$53"),"Yes"),IF($C$68=INDIRECT(N$69&amp;"!$S$3"),COUNTIF(INDIRECT(N$69&amp;"!$S$4:$S$53"),"Yes"),NA())))))))))))))))</f>
        <v>0</v>
      </c>
    </row>
    <row r="72" spans="1:14" ht="30" customHeight="1">
      <c r="A72" s="88"/>
      <c r="B72" s="30" t="s">
        <v>96</v>
      </c>
      <c r="C72" s="53" cm="1">
        <f t="array" aca="1" ref="C72" ca="1">IF($C$68=INDIRECT(C$69&amp;"!$E$3"),COUNTIF(INDIRECT(C$69&amp;"!$E$4:$E$53"),"No"),IF($C$68=INDIRECT(C$69&amp;"!$F$3"),COUNTIF(INDIRECT(C$69&amp;"!$F$4:$F$53"),"No"),IF($C$68=INDIRECT(C$69&amp;"!$G$3"),COUNTIF(INDIRECT(C$69&amp;"!$G$4:$G$53"),"No"),IF($C$68=INDIRECT(C$69&amp;"!$H$3"),COUNTIF(INDIRECT(C$69&amp;"!$H$4:$H$53"),"No"),IF($C$68=INDIRECT(C$69&amp;"!$I$3"),COUNTIF(INDIRECT(C$69&amp;"!$I$4:$I$53"),"No"),IF($C$68=INDIRECT(C$69&amp;"!$J$3"),COUNTIF(INDIRECT(C$69&amp;"!$J$4:$J$53"),"No"),IF($C$68=INDIRECT(C$69&amp;"!$K$3"),COUNTIF(INDIRECT(C$69&amp;"!$K$4:$K$53"),"No"),IF($C$68=INDIRECT(C$69&amp;"!$L$3"),COUNTIF(INDIRECT(C$69&amp;"!$L$4:$L$53"),"No"),IF($C$68=INDIRECT(C$69&amp;"!$M$3"),COUNTIF(INDIRECT(C$69&amp;"!$M$4:$M$53"),"No"),IF($C$68=INDIRECT(C$69&amp;"!$N$3"),COUNTIF(INDIRECT(C$69&amp;"!$N$4:$N$53"),"No"),IF($C$68=INDIRECT(C$69&amp;"!$O$3"),COUNTIF(INDIRECT(C$69&amp;"!$O$4:$O$53"),"No"),IF($C$68=INDIRECT(C$69&amp;"!$P$3"),COUNTIF(INDIRECT(C$69&amp;"!$P$4:$P$53"),"No"),IF($C$68=INDIRECT(C$69&amp;"!$Q$3"),COUNTIF(INDIRECT(C$69&amp;"!$Q$4:$Q$53"),"No"),IF($C$68=INDIRECT(C$69&amp;"!$R$3"),COUNTIF(INDIRECT(C$69&amp;"!$R$4:$R$53"),"No"),IF($C$68=INDIRECT(C$69&amp;"!$S$3"),COUNTIF(INDIRECT(C$69&amp;"!$S$4:$S$53"),"No"),NA())))))))))))))))</f>
        <v>0</v>
      </c>
      <c r="D72" s="53" cm="1">
        <f t="array" aca="1" ref="D72" ca="1">IF($C$68=INDIRECT(D$69&amp;"!$E$3"),COUNTIF(INDIRECT(D$69&amp;"!$E$4:$E$53"),"No"),IF($C$68=INDIRECT(D$69&amp;"!$F$3"),COUNTIF(INDIRECT(D$69&amp;"!$F$4:$F$53"),"No"),IF($C$68=INDIRECT(D$69&amp;"!$G$3"),COUNTIF(INDIRECT(D$69&amp;"!$G$4:$G$53"),"No"),IF($C$68=INDIRECT(D$69&amp;"!$H$3"),COUNTIF(INDIRECT(D$69&amp;"!$H$4:$H$53"),"No"),IF($C$68=INDIRECT(D$69&amp;"!$I$3"),COUNTIF(INDIRECT(D$69&amp;"!$I$4:$I$53"),"No"),IF($C$68=INDIRECT(D$69&amp;"!$J$3"),COUNTIF(INDIRECT(D$69&amp;"!$J$4:$J$53"),"No"),IF($C$68=INDIRECT(D$69&amp;"!$K$3"),COUNTIF(INDIRECT(D$69&amp;"!$K$4:$K$53"),"No"),IF($C$68=INDIRECT(D$69&amp;"!$L$3"),COUNTIF(INDIRECT(D$69&amp;"!$L$4:$L$53"),"No"),IF($C$68=INDIRECT(D$69&amp;"!$M$3"),COUNTIF(INDIRECT(D$69&amp;"!$M$4:$M$53"),"No"),IF($C$68=INDIRECT(D$69&amp;"!$N$3"),COUNTIF(INDIRECT(D$69&amp;"!$N$4:$N$53"),"No"),IF($C$68=INDIRECT(D$69&amp;"!$O$3"),COUNTIF(INDIRECT(D$69&amp;"!$O$4:$O$53"),"No"),IF($C$68=INDIRECT(D$69&amp;"!$P$3"),COUNTIF(INDIRECT(D$69&amp;"!$P$4:$P$53"),"No"),IF($C$68=INDIRECT(D$69&amp;"!$Q$3"),COUNTIF(INDIRECT(D$69&amp;"!$Q$4:$Q$53"),"No"),IF($C$68=INDIRECT(D$69&amp;"!$R$3"),COUNTIF(INDIRECT(D$69&amp;"!$R$4:$R$53"),"No"),IF($C$68=INDIRECT(D$69&amp;"!$S$3"),COUNTIF(INDIRECT(D$69&amp;"!$S$4:$S$53"),"No"),NA())))))))))))))))</f>
        <v>0</v>
      </c>
      <c r="E72" s="53" cm="1">
        <f t="array" aca="1" ref="E72" ca="1">IF($C$68=INDIRECT(E$69&amp;"!$E$3"),COUNTIF(INDIRECT(E$69&amp;"!$E$4:$E$53"),"No"),IF($C$68=INDIRECT(E$69&amp;"!$F$3"),COUNTIF(INDIRECT(E$69&amp;"!$F$4:$F$53"),"No"),IF($C$68=INDIRECT(E$69&amp;"!$G$3"),COUNTIF(INDIRECT(E$69&amp;"!$G$4:$G$53"),"No"),IF($C$68=INDIRECT(E$69&amp;"!$H$3"),COUNTIF(INDIRECT(E$69&amp;"!$H$4:$H$53"),"No"),IF($C$68=INDIRECT(E$69&amp;"!$I$3"),COUNTIF(INDIRECT(E$69&amp;"!$I$4:$I$53"),"No"),IF($C$68=INDIRECT(E$69&amp;"!$J$3"),COUNTIF(INDIRECT(E$69&amp;"!$J$4:$J$53"),"No"),IF($C$68=INDIRECT(E$69&amp;"!$K$3"),COUNTIF(INDIRECT(E$69&amp;"!$K$4:$K$53"),"No"),IF($C$68=INDIRECT(E$69&amp;"!$L$3"),COUNTIF(INDIRECT(E$69&amp;"!$L$4:$L$53"),"No"),IF($C$68=INDIRECT(E$69&amp;"!$M$3"),COUNTIF(INDIRECT(E$69&amp;"!$M$4:$M$53"),"No"),IF($C$68=INDIRECT(E$69&amp;"!$N$3"),COUNTIF(INDIRECT(E$69&amp;"!$N$4:$N$53"),"No"),IF($C$68=INDIRECT(E$69&amp;"!$O$3"),COUNTIF(INDIRECT(E$69&amp;"!$O$4:$O$53"),"No"),IF($C$68=INDIRECT(E$69&amp;"!$P$3"),COUNTIF(INDIRECT(E$69&amp;"!$P$4:$P$53"),"No"),IF($C$68=INDIRECT(E$69&amp;"!$Q$3"),COUNTIF(INDIRECT(E$69&amp;"!$Q$4:$Q$53"),"No"),IF($C$68=INDIRECT(E$69&amp;"!$R$3"),COUNTIF(INDIRECT(E$69&amp;"!$R$4:$R$53"),"No"),IF($C$68=INDIRECT(E$69&amp;"!$S$3"),COUNTIF(INDIRECT(E$69&amp;"!$S$4:$S$53"),"No"),NA())))))))))))))))</f>
        <v>0</v>
      </c>
      <c r="F72" s="53" cm="1">
        <f t="array" aca="1" ref="F72" ca="1">IF($C$68=INDIRECT(F$69&amp;"!$E$3"),COUNTIF(INDIRECT(F$69&amp;"!$E$4:$E$53"),"No"),IF($C$68=INDIRECT(F$69&amp;"!$F$3"),COUNTIF(INDIRECT(F$69&amp;"!$F$4:$F$53"),"No"),IF($C$68=INDIRECT(F$69&amp;"!$G$3"),COUNTIF(INDIRECT(F$69&amp;"!$G$4:$G$53"),"No"),IF($C$68=INDIRECT(F$69&amp;"!$H$3"),COUNTIF(INDIRECT(F$69&amp;"!$H$4:$H$53"),"No"),IF($C$68=INDIRECT(F$69&amp;"!$I$3"),COUNTIF(INDIRECT(F$69&amp;"!$I$4:$I$53"),"No"),IF($C$68=INDIRECT(F$69&amp;"!$J$3"),COUNTIF(INDIRECT(F$69&amp;"!$J$4:$J$53"),"No"),IF($C$68=INDIRECT(F$69&amp;"!$K$3"),COUNTIF(INDIRECT(F$69&amp;"!$K$4:$K$53"),"No"),IF($C$68=INDIRECT(F$69&amp;"!$L$3"),COUNTIF(INDIRECT(F$69&amp;"!$L$4:$L$53"),"No"),IF($C$68=INDIRECT(F$69&amp;"!$M$3"),COUNTIF(INDIRECT(F$69&amp;"!$M$4:$M$53"),"No"),IF($C$68=INDIRECT(F$69&amp;"!$N$3"),COUNTIF(INDIRECT(F$69&amp;"!$N$4:$N$53"),"No"),IF($C$68=INDIRECT(F$69&amp;"!$O$3"),COUNTIF(INDIRECT(F$69&amp;"!$O$4:$O$53"),"No"),IF($C$68=INDIRECT(F$69&amp;"!$P$3"),COUNTIF(INDIRECT(F$69&amp;"!$P$4:$P$53"),"No"),IF($C$68=INDIRECT(F$69&amp;"!$Q$3"),COUNTIF(INDIRECT(F$69&amp;"!$Q$4:$Q$53"),"No"),IF($C$68=INDIRECT(F$69&amp;"!$R$3"),COUNTIF(INDIRECT(F$69&amp;"!$R$4:$R$53"),"No"),IF($C$68=INDIRECT(F$69&amp;"!$S$3"),COUNTIF(INDIRECT(F$69&amp;"!$S$4:$S$53"),"No"),NA())))))))))))))))</f>
        <v>0</v>
      </c>
      <c r="G72" s="53" cm="1">
        <f t="array" aca="1" ref="G72" ca="1">IF($C$68=INDIRECT(G$69&amp;"!$E$3"),COUNTIF(INDIRECT(G$69&amp;"!$E$4:$E$53"),"No"),IF($C$68=INDIRECT(G$69&amp;"!$F$3"),COUNTIF(INDIRECT(G$69&amp;"!$F$4:$F$53"),"No"),IF($C$68=INDIRECT(G$69&amp;"!$G$3"),COUNTIF(INDIRECT(G$69&amp;"!$G$4:$G$53"),"No"),IF($C$68=INDIRECT(G$69&amp;"!$H$3"),COUNTIF(INDIRECT(G$69&amp;"!$H$4:$H$53"),"No"),IF($C$68=INDIRECT(G$69&amp;"!$I$3"),COUNTIF(INDIRECT(G$69&amp;"!$I$4:$I$53"),"No"),IF($C$68=INDIRECT(G$69&amp;"!$J$3"),COUNTIF(INDIRECT(G$69&amp;"!$J$4:$J$53"),"No"),IF($C$68=INDIRECT(G$69&amp;"!$K$3"),COUNTIF(INDIRECT(G$69&amp;"!$K$4:$K$53"),"No"),IF($C$68=INDIRECT(G$69&amp;"!$L$3"),COUNTIF(INDIRECT(G$69&amp;"!$L$4:$L$53"),"No"),IF($C$68=INDIRECT(G$69&amp;"!$M$3"),COUNTIF(INDIRECT(G$69&amp;"!$M$4:$M$53"),"No"),IF($C$68=INDIRECT(G$69&amp;"!$N$3"),COUNTIF(INDIRECT(G$69&amp;"!$N$4:$N$53"),"No"),IF($C$68=INDIRECT(G$69&amp;"!$O$3"),COUNTIF(INDIRECT(G$69&amp;"!$O$4:$O$53"),"No"),IF($C$68=INDIRECT(G$69&amp;"!$P$3"),COUNTIF(INDIRECT(G$69&amp;"!$P$4:$P$53"),"No"),IF($C$68=INDIRECT(G$69&amp;"!$Q$3"),COUNTIF(INDIRECT(G$69&amp;"!$Q$4:$Q$53"),"No"),IF($C$68=INDIRECT(G$69&amp;"!$R$3"),COUNTIF(INDIRECT(G$69&amp;"!$R$4:$R$53"),"No"),IF($C$68=INDIRECT(G$69&amp;"!$S$3"),COUNTIF(INDIRECT(G$69&amp;"!$S$4:$S$53"),"No"),NA())))))))))))))))</f>
        <v>0</v>
      </c>
      <c r="H72" s="53" cm="1">
        <f t="array" aca="1" ref="H72" ca="1">IF($C$68=INDIRECT(H$69&amp;"!$E$3"),COUNTIF(INDIRECT(H$69&amp;"!$E$4:$E$53"),"No"),IF($C$68=INDIRECT(H$69&amp;"!$F$3"),COUNTIF(INDIRECT(H$69&amp;"!$F$4:$F$53"),"No"),IF($C$68=INDIRECT(H$69&amp;"!$G$3"),COUNTIF(INDIRECT(H$69&amp;"!$G$4:$G$53"),"No"),IF($C$68=INDIRECT(H$69&amp;"!$H$3"),COUNTIF(INDIRECT(H$69&amp;"!$H$4:$H$53"),"No"),IF($C$68=INDIRECT(H$69&amp;"!$I$3"),COUNTIF(INDIRECT(H$69&amp;"!$I$4:$I$53"),"No"),IF($C$68=INDIRECT(H$69&amp;"!$J$3"),COUNTIF(INDIRECT(H$69&amp;"!$J$4:$J$53"),"No"),IF($C$68=INDIRECT(H$69&amp;"!$K$3"),COUNTIF(INDIRECT(H$69&amp;"!$K$4:$K$53"),"No"),IF($C$68=INDIRECT(H$69&amp;"!$L$3"),COUNTIF(INDIRECT(H$69&amp;"!$L$4:$L$53"),"No"),IF($C$68=INDIRECT(H$69&amp;"!$M$3"),COUNTIF(INDIRECT(H$69&amp;"!$M$4:$M$53"),"No"),IF($C$68=INDIRECT(H$69&amp;"!$N$3"),COUNTIF(INDIRECT(H$69&amp;"!$N$4:$N$53"),"No"),IF($C$68=INDIRECT(H$69&amp;"!$O$3"),COUNTIF(INDIRECT(H$69&amp;"!$O$4:$O$53"),"No"),IF($C$68=INDIRECT(H$69&amp;"!$P$3"),COUNTIF(INDIRECT(H$69&amp;"!$P$4:$P$53"),"No"),IF($C$68=INDIRECT(H$69&amp;"!$Q$3"),COUNTIF(INDIRECT(H$69&amp;"!$Q$4:$Q$53"),"No"),IF($C$68=INDIRECT(H$69&amp;"!$R$3"),COUNTIF(INDIRECT(H$69&amp;"!$R$4:$R$53"),"No"),IF($C$68=INDIRECT(H$69&amp;"!$S$3"),COUNTIF(INDIRECT(H$69&amp;"!$S$4:$S$53"),"No"),NA())))))))))))))))</f>
        <v>0</v>
      </c>
      <c r="I72" s="53" cm="1">
        <f t="array" aca="1" ref="I72" ca="1">IF($C$68=INDIRECT(I$69&amp;"!$E$3"),COUNTIF(INDIRECT(I$69&amp;"!$E$4:$E$53"),"No"),IF($C$68=INDIRECT(I$69&amp;"!$F$3"),COUNTIF(INDIRECT(I$69&amp;"!$F$4:$F$53"),"No"),IF($C$68=INDIRECT(I$69&amp;"!$G$3"),COUNTIF(INDIRECT(I$69&amp;"!$G$4:$G$53"),"No"),IF($C$68=INDIRECT(I$69&amp;"!$H$3"),COUNTIF(INDIRECT(I$69&amp;"!$H$4:$H$53"),"No"),IF($C$68=INDIRECT(I$69&amp;"!$I$3"),COUNTIF(INDIRECT(I$69&amp;"!$I$4:$I$53"),"No"),IF($C$68=INDIRECT(I$69&amp;"!$J$3"),COUNTIF(INDIRECT(I$69&amp;"!$J$4:$J$53"),"No"),IF($C$68=INDIRECT(I$69&amp;"!$K$3"),COUNTIF(INDIRECT(I$69&amp;"!$K$4:$K$53"),"No"),IF($C$68=INDIRECT(I$69&amp;"!$L$3"),COUNTIF(INDIRECT(I$69&amp;"!$L$4:$L$53"),"No"),IF($C$68=INDIRECT(I$69&amp;"!$M$3"),COUNTIF(INDIRECT(I$69&amp;"!$M$4:$M$53"),"No"),IF($C$68=INDIRECT(I$69&amp;"!$N$3"),COUNTIF(INDIRECT(I$69&amp;"!$N$4:$N$53"),"No"),IF($C$68=INDIRECT(I$69&amp;"!$O$3"),COUNTIF(INDIRECT(I$69&amp;"!$O$4:$O$53"),"No"),IF($C$68=INDIRECT(I$69&amp;"!$P$3"),COUNTIF(INDIRECT(I$69&amp;"!$P$4:$P$53"),"No"),IF($C$68=INDIRECT(I$69&amp;"!$Q$3"),COUNTIF(INDIRECT(I$69&amp;"!$Q$4:$Q$53"),"No"),IF($C$68=INDIRECT(I$69&amp;"!$R$3"),COUNTIF(INDIRECT(I$69&amp;"!$R$4:$R$53"),"No"),IF($C$68=INDIRECT(I$69&amp;"!$S$3"),COUNTIF(INDIRECT(I$69&amp;"!$S$4:$S$53"),"No"),NA())))))))))))))))</f>
        <v>0</v>
      </c>
      <c r="J72" s="53" cm="1">
        <f t="array" aca="1" ref="J72" ca="1">IF($C$68=INDIRECT(J$69&amp;"!$E$3"),COUNTIF(INDIRECT(J$69&amp;"!$E$4:$E$53"),"No"),IF($C$68=INDIRECT(J$69&amp;"!$F$3"),COUNTIF(INDIRECT(J$69&amp;"!$F$4:$F$53"),"No"),IF($C$68=INDIRECT(J$69&amp;"!$G$3"),COUNTIF(INDIRECT(J$69&amp;"!$G$4:$G$53"),"No"),IF($C$68=INDIRECT(J$69&amp;"!$H$3"),COUNTIF(INDIRECT(J$69&amp;"!$H$4:$H$53"),"No"),IF($C$68=INDIRECT(J$69&amp;"!$I$3"),COUNTIF(INDIRECT(J$69&amp;"!$I$4:$I$53"),"No"),IF($C$68=INDIRECT(J$69&amp;"!$J$3"),COUNTIF(INDIRECT(J$69&amp;"!$J$4:$J$53"),"No"),IF($C$68=INDIRECT(J$69&amp;"!$K$3"),COUNTIF(INDIRECT(J$69&amp;"!$K$4:$K$53"),"No"),IF($C$68=INDIRECT(J$69&amp;"!$L$3"),COUNTIF(INDIRECT(J$69&amp;"!$L$4:$L$53"),"No"),IF($C$68=INDIRECT(J$69&amp;"!$M$3"),COUNTIF(INDIRECT(J$69&amp;"!$M$4:$M$53"),"No"),IF($C$68=INDIRECT(J$69&amp;"!$N$3"),COUNTIF(INDIRECT(J$69&amp;"!$N$4:$N$53"),"No"),IF($C$68=INDIRECT(J$69&amp;"!$O$3"),COUNTIF(INDIRECT(J$69&amp;"!$O$4:$O$53"),"No"),IF($C$68=INDIRECT(J$69&amp;"!$P$3"),COUNTIF(INDIRECT(J$69&amp;"!$P$4:$P$53"),"No"),IF($C$68=INDIRECT(J$69&amp;"!$Q$3"),COUNTIF(INDIRECT(J$69&amp;"!$Q$4:$Q$53"),"No"),IF($C$68=INDIRECT(J$69&amp;"!$R$3"),COUNTIF(INDIRECT(J$69&amp;"!$R$4:$R$53"),"No"),IF($C$68=INDIRECT(J$69&amp;"!$S$3"),COUNTIF(INDIRECT(J$69&amp;"!$S$4:$S$53"),"No"),NA())))))))))))))))</f>
        <v>0</v>
      </c>
      <c r="K72" s="53" cm="1">
        <f t="array" aca="1" ref="K72" ca="1">IF($C$68=INDIRECT(K$69&amp;"!$E$3"),COUNTIF(INDIRECT(K$69&amp;"!$E$4:$E$53"),"No"),IF($C$68=INDIRECT(K$69&amp;"!$F$3"),COUNTIF(INDIRECT(K$69&amp;"!$F$4:$F$53"),"No"),IF($C$68=INDIRECT(K$69&amp;"!$G$3"),COUNTIF(INDIRECT(K$69&amp;"!$G$4:$G$53"),"No"),IF($C$68=INDIRECT(K$69&amp;"!$H$3"),COUNTIF(INDIRECT(K$69&amp;"!$H$4:$H$53"),"No"),IF($C$68=INDIRECT(K$69&amp;"!$I$3"),COUNTIF(INDIRECT(K$69&amp;"!$I$4:$I$53"),"No"),IF($C$68=INDIRECT(K$69&amp;"!$J$3"),COUNTIF(INDIRECT(K$69&amp;"!$J$4:$J$53"),"No"),IF($C$68=INDIRECT(K$69&amp;"!$K$3"),COUNTIF(INDIRECT(K$69&amp;"!$K$4:$K$53"),"No"),IF($C$68=INDIRECT(K$69&amp;"!$L$3"),COUNTIF(INDIRECT(K$69&amp;"!$L$4:$L$53"),"No"),IF($C$68=INDIRECT(K$69&amp;"!$M$3"),COUNTIF(INDIRECT(K$69&amp;"!$M$4:$M$53"),"No"),IF($C$68=INDIRECT(K$69&amp;"!$N$3"),COUNTIF(INDIRECT(K$69&amp;"!$N$4:$N$53"),"No"),IF($C$68=INDIRECT(K$69&amp;"!$O$3"),COUNTIF(INDIRECT(K$69&amp;"!$O$4:$O$53"),"No"),IF($C$68=INDIRECT(K$69&amp;"!$P$3"),COUNTIF(INDIRECT(K$69&amp;"!$P$4:$P$53"),"No"),IF($C$68=INDIRECT(K$69&amp;"!$Q$3"),COUNTIF(INDIRECT(K$69&amp;"!$Q$4:$Q$53"),"No"),IF($C$68=INDIRECT(K$69&amp;"!$R$3"),COUNTIF(INDIRECT(K$69&amp;"!$R$4:$R$53"),"No"),IF($C$68=INDIRECT(K$69&amp;"!$S$3"),COUNTIF(INDIRECT(K$69&amp;"!$S$4:$S$53"),"No"),NA())))))))))))))))</f>
        <v>0</v>
      </c>
      <c r="L72" s="53" cm="1">
        <f t="array" aca="1" ref="L72" ca="1">IF($C$68=INDIRECT(L$69&amp;"!$E$3"),COUNTIF(INDIRECT(L$69&amp;"!$E$4:$E$53"),"No"),IF($C$68=INDIRECT(L$69&amp;"!$F$3"),COUNTIF(INDIRECT(L$69&amp;"!$F$4:$F$53"),"No"),IF($C$68=INDIRECT(L$69&amp;"!$G$3"),COUNTIF(INDIRECT(L$69&amp;"!$G$4:$G$53"),"No"),IF($C$68=INDIRECT(L$69&amp;"!$H$3"),COUNTIF(INDIRECT(L$69&amp;"!$H$4:$H$53"),"No"),IF($C$68=INDIRECT(L$69&amp;"!$I$3"),COUNTIF(INDIRECT(L$69&amp;"!$I$4:$I$53"),"No"),IF($C$68=INDIRECT(L$69&amp;"!$J$3"),COUNTIF(INDIRECT(L$69&amp;"!$J$4:$J$53"),"No"),IF($C$68=INDIRECT(L$69&amp;"!$K$3"),COUNTIF(INDIRECT(L$69&amp;"!$K$4:$K$53"),"No"),IF($C$68=INDIRECT(L$69&amp;"!$L$3"),COUNTIF(INDIRECT(L$69&amp;"!$L$4:$L$53"),"No"),IF($C$68=INDIRECT(L$69&amp;"!$M$3"),COUNTIF(INDIRECT(L$69&amp;"!$M$4:$M$53"),"No"),IF($C$68=INDIRECT(L$69&amp;"!$N$3"),COUNTIF(INDIRECT(L$69&amp;"!$N$4:$N$53"),"No"),IF($C$68=INDIRECT(L$69&amp;"!$O$3"),COUNTIF(INDIRECT(L$69&amp;"!$O$4:$O$53"),"No"),IF($C$68=INDIRECT(L$69&amp;"!$P$3"),COUNTIF(INDIRECT(L$69&amp;"!$P$4:$P$53"),"No"),IF($C$68=INDIRECT(L$69&amp;"!$Q$3"),COUNTIF(INDIRECT(L$69&amp;"!$Q$4:$Q$53"),"No"),IF($C$68=INDIRECT(L$69&amp;"!$R$3"),COUNTIF(INDIRECT(L$69&amp;"!$R$4:$R$53"),"No"),IF($C$68=INDIRECT(L$69&amp;"!$S$3"),COUNTIF(INDIRECT(L$69&amp;"!$S$4:$S$53"),"No"),NA())))))))))))))))</f>
        <v>0</v>
      </c>
      <c r="M72" s="53" cm="1">
        <f t="array" aca="1" ref="M72" ca="1">IF($C$68=INDIRECT(M$69&amp;"!$E$3"),COUNTIF(INDIRECT(M$69&amp;"!$E$4:$E$53"),"No"),IF($C$68=INDIRECT(M$69&amp;"!$F$3"),COUNTIF(INDIRECT(M$69&amp;"!$F$4:$F$53"),"No"),IF($C$68=INDIRECT(M$69&amp;"!$G$3"),COUNTIF(INDIRECT(M$69&amp;"!$G$4:$G$53"),"No"),IF($C$68=INDIRECT(M$69&amp;"!$H$3"),COUNTIF(INDIRECT(M$69&amp;"!$H$4:$H$53"),"No"),IF($C$68=INDIRECT(M$69&amp;"!$I$3"),COUNTIF(INDIRECT(M$69&amp;"!$I$4:$I$53"),"No"),IF($C$68=INDIRECT(M$69&amp;"!$J$3"),COUNTIF(INDIRECT(M$69&amp;"!$J$4:$J$53"),"No"),IF($C$68=INDIRECT(M$69&amp;"!$K$3"),COUNTIF(INDIRECT(M$69&amp;"!$K$4:$K$53"),"No"),IF($C$68=INDIRECT(M$69&amp;"!$L$3"),COUNTIF(INDIRECT(M$69&amp;"!$L$4:$L$53"),"No"),IF($C$68=INDIRECT(M$69&amp;"!$M$3"),COUNTIF(INDIRECT(M$69&amp;"!$M$4:$M$53"),"No"),IF($C$68=INDIRECT(M$69&amp;"!$N$3"),COUNTIF(INDIRECT(M$69&amp;"!$N$4:$N$53"),"No"),IF($C$68=INDIRECT(M$69&amp;"!$O$3"),COUNTIF(INDIRECT(M$69&amp;"!$O$4:$O$53"),"No"),IF($C$68=INDIRECT(M$69&amp;"!$P$3"),COUNTIF(INDIRECT(M$69&amp;"!$P$4:$P$53"),"No"),IF($C$68=INDIRECT(M$69&amp;"!$Q$3"),COUNTIF(INDIRECT(M$69&amp;"!$Q$4:$Q$53"),"No"),IF($C$68=INDIRECT(M$69&amp;"!$R$3"),COUNTIF(INDIRECT(M$69&amp;"!$R$4:$R$53"),"No"),IF($C$68=INDIRECT(M$69&amp;"!$S$3"),COUNTIF(INDIRECT(M$69&amp;"!$S$4:$S$53"),"No"),NA())))))))))))))))</f>
        <v>0</v>
      </c>
      <c r="N72" s="53" cm="1">
        <f t="array" aca="1" ref="N72" ca="1">IF($C$68=INDIRECT(N$69&amp;"!$E$3"),COUNTIF(INDIRECT(N$69&amp;"!$E$4:$E$53"),"No"),IF($C$68=INDIRECT(N$69&amp;"!$F$3"),COUNTIF(INDIRECT(N$69&amp;"!$F$4:$F$53"),"No"),IF($C$68=INDIRECT(N$69&amp;"!$G$3"),COUNTIF(INDIRECT(N$69&amp;"!$G$4:$G$53"),"No"),IF($C$68=INDIRECT(N$69&amp;"!$H$3"),COUNTIF(INDIRECT(N$69&amp;"!$H$4:$H$53"),"No"),IF($C$68=INDIRECT(N$69&amp;"!$I$3"),COUNTIF(INDIRECT(N$69&amp;"!$I$4:$I$53"),"No"),IF($C$68=INDIRECT(N$69&amp;"!$J$3"),COUNTIF(INDIRECT(N$69&amp;"!$J$4:$J$53"),"No"),IF($C$68=INDIRECT(N$69&amp;"!$K$3"),COUNTIF(INDIRECT(N$69&amp;"!$K$4:$K$53"),"No"),IF($C$68=INDIRECT(N$69&amp;"!$L$3"),COUNTIF(INDIRECT(N$69&amp;"!$L$4:$L$53"),"No"),IF($C$68=INDIRECT(N$69&amp;"!$M$3"),COUNTIF(INDIRECT(N$69&amp;"!$M$4:$M$53"),"No"),IF($C$68=INDIRECT(N$69&amp;"!$N$3"),COUNTIF(INDIRECT(N$69&amp;"!$N$4:$N$53"),"No"),IF($C$68=INDIRECT(N$69&amp;"!$O$3"),COUNTIF(INDIRECT(N$69&amp;"!$O$4:$O$53"),"No"),IF($C$68=INDIRECT(N$69&amp;"!$P$3"),COUNTIF(INDIRECT(N$69&amp;"!$P$4:$P$53"),"No"),IF($C$68=INDIRECT(N$69&amp;"!$Q$3"),COUNTIF(INDIRECT(N$69&amp;"!$Q$4:$Q$53"),"No"),IF($C$68=INDIRECT(N$69&amp;"!$R$3"),COUNTIF(INDIRECT(N$69&amp;"!$R$4:$R$53"),"No"),IF($C$68=INDIRECT(N$69&amp;"!$S$3"),COUNTIF(INDIRECT(N$69&amp;"!$S$4:$S$53"),"No"),NA())))))))))))))))</f>
        <v>0</v>
      </c>
    </row>
    <row r="73" spans="1:14" ht="30" customHeight="1">
      <c r="A73" s="89"/>
      <c r="B73" s="30" t="s">
        <v>97</v>
      </c>
      <c r="C73" s="54" t="e">
        <f ca="1">IF((C71+C72)&gt;0, C71/(C71+C72), NA())</f>
        <v>#N/A</v>
      </c>
      <c r="D73" s="54" t="e">
        <f t="shared" ref="D73:N73" ca="1" si="18">IF((D71+D72)&gt;0, D71/(D71+D72), NA())</f>
        <v>#N/A</v>
      </c>
      <c r="E73" s="54" t="e">
        <f t="shared" ca="1" si="18"/>
        <v>#N/A</v>
      </c>
      <c r="F73" s="54" t="e">
        <f t="shared" ca="1" si="18"/>
        <v>#N/A</v>
      </c>
      <c r="G73" s="54" t="e">
        <f t="shared" ca="1" si="18"/>
        <v>#N/A</v>
      </c>
      <c r="H73" s="54" t="e">
        <f t="shared" ca="1" si="18"/>
        <v>#N/A</v>
      </c>
      <c r="I73" s="54" t="e">
        <f t="shared" ca="1" si="18"/>
        <v>#N/A</v>
      </c>
      <c r="J73" s="54" t="e">
        <f t="shared" ca="1" si="18"/>
        <v>#N/A</v>
      </c>
      <c r="K73" s="54" t="e">
        <f t="shared" ca="1" si="18"/>
        <v>#N/A</v>
      </c>
      <c r="L73" s="54" t="e">
        <f t="shared" ca="1" si="18"/>
        <v>#N/A</v>
      </c>
      <c r="M73" s="54" t="e">
        <f t="shared" ca="1" si="18"/>
        <v>#N/A</v>
      </c>
      <c r="N73" s="54" t="e">
        <f t="shared" ca="1" si="18"/>
        <v>#N/A</v>
      </c>
    </row>
    <row r="74" spans="1:14" ht="30" customHeight="1">
      <c r="A74" s="40" t="str">
        <f>"Completion Rate for Tracking Question: "&amp;$C$68</f>
        <v xml:space="preserve">Completion Rate for Tracking Question: </v>
      </c>
    </row>
    <row r="75" spans="1:14" ht="30" customHeight="1"/>
    <row r="76" spans="1:14" ht="30" customHeight="1"/>
    <row r="77" spans="1:14" ht="30" customHeight="1"/>
    <row r="78" spans="1:14" ht="30" customHeight="1"/>
    <row r="79" spans="1:14" ht="30" customHeight="1"/>
    <row r="80" spans="1:14" ht="30" customHeight="1"/>
  </sheetData>
  <sheetProtection formatCells="0" formatColumns="0" formatRows="0"/>
  <mergeCells count="22">
    <mergeCell ref="A2:N2"/>
    <mergeCell ref="A1:N1"/>
    <mergeCell ref="C23:G23"/>
    <mergeCell ref="H23:L23"/>
    <mergeCell ref="M23:Q23"/>
    <mergeCell ref="A5:A11"/>
    <mergeCell ref="A3:B4"/>
    <mergeCell ref="C68:N68"/>
    <mergeCell ref="C24:G24"/>
    <mergeCell ref="H24:L24"/>
    <mergeCell ref="M24:Q24"/>
    <mergeCell ref="A49:A55"/>
    <mergeCell ref="A47:B48"/>
    <mergeCell ref="C46:N46"/>
    <mergeCell ref="A46:B46"/>
    <mergeCell ref="A24:B24"/>
    <mergeCell ref="A27:A33"/>
    <mergeCell ref="A69:B70"/>
    <mergeCell ref="A71:A73"/>
    <mergeCell ref="A25:B25"/>
    <mergeCell ref="A26:B26"/>
    <mergeCell ref="A68:B68"/>
  </mergeCells>
  <phoneticPr fontId="13" type="noConversion"/>
  <conditionalFormatting sqref="C5:N5">
    <cfRule type="cellIs" dxfId="544" priority="4" operator="equal">
      <formula>0</formula>
    </cfRule>
  </conditionalFormatting>
  <conditionalFormatting sqref="C5:N11 C71:N73">
    <cfRule type="containsErrors" dxfId="543" priority="5">
      <formula>ISERROR(C5)</formula>
    </cfRule>
  </conditionalFormatting>
  <conditionalFormatting sqref="C49:N55">
    <cfRule type="containsErrors" dxfId="542" priority="7">
      <formula>ISERROR(C49)</formula>
    </cfRule>
  </conditionalFormatting>
  <conditionalFormatting sqref="C25:Q33">
    <cfRule type="containsErrors" dxfId="541" priority="8">
      <formula>ISERROR(C25)</formula>
    </cfRule>
  </conditionalFormatting>
  <dataValidations count="1">
    <dataValidation type="list" allowBlank="1" showInputMessage="1" showErrorMessage="1" sqref="C24:Q24" xr:uid="{F72EC7C4-A425-4BD2-8A0F-3494740BC770}">
      <formula1>Months</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8D38062-8A4D-4F27-8CD5-0183F0DFDAD8}">
          <x14:formula1>
            <xm:f>Instructions!$B$10:$B$24</xm:f>
          </x14:formula1>
          <xm:sqref>C68:N68</xm:sqref>
        </x14:dataValidation>
        <x14:dataValidation type="list" allowBlank="1" showInputMessage="1" showErrorMessage="1" xr:uid="{788188A1-C3FF-4AB8-9B81-C95C7ED88CC2}">
          <x14:formula1>
            <xm:f>Jobs!$A$2:$A$16</xm:f>
          </x14:formula1>
          <xm:sqref>U40:AF40 C46:N46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B93C9-C1DF-459F-82A9-06FA36EFAB48}">
  <sheetPr>
    <tabColor rgb="FFC9C1D9"/>
  </sheetPr>
  <dimension ref="A1:F16"/>
  <sheetViews>
    <sheetView showGridLines="0" workbookViewId="0"/>
  </sheetViews>
  <sheetFormatPr defaultRowHeight="15"/>
  <cols>
    <col min="1" max="1" width="26.85546875" customWidth="1"/>
    <col min="2" max="2" width="30.5703125" customWidth="1"/>
    <col min="3" max="3" width="27.140625" customWidth="1"/>
    <col min="4" max="4" width="18.5703125" customWidth="1"/>
    <col min="5" max="5" width="23" customWidth="1"/>
    <col min="6" max="6" width="43.42578125" customWidth="1"/>
  </cols>
  <sheetData>
    <row r="1" spans="1:6" ht="48" customHeight="1">
      <c r="A1" s="20" t="str">
        <f>Instructions!B5&amp;" Action Plan"</f>
        <v xml:space="preserve"> Action Plan</v>
      </c>
    </row>
    <row r="3" spans="1:6">
      <c r="A3" s="56" t="s">
        <v>20</v>
      </c>
      <c r="B3" s="56" t="s">
        <v>100</v>
      </c>
      <c r="C3" s="56" t="s">
        <v>101</v>
      </c>
      <c r="D3" s="57" t="s">
        <v>2</v>
      </c>
      <c r="E3" s="56" t="s">
        <v>0</v>
      </c>
      <c r="F3" s="56" t="s">
        <v>1</v>
      </c>
    </row>
    <row r="4" spans="1:6" ht="20.100000000000001" customHeight="1">
      <c r="A4" s="2"/>
      <c r="B4" s="2"/>
      <c r="C4" s="2"/>
      <c r="D4" s="2"/>
      <c r="E4" s="2"/>
      <c r="F4" s="2"/>
    </row>
    <row r="5" spans="1:6" ht="20.100000000000001" customHeight="1">
      <c r="A5" s="2"/>
      <c r="B5" s="2"/>
      <c r="C5" s="2"/>
      <c r="D5" s="2"/>
      <c r="E5" s="2"/>
      <c r="F5" s="2"/>
    </row>
    <row r="6" spans="1:6" ht="20.100000000000001" customHeight="1">
      <c r="A6" s="2"/>
      <c r="B6" s="2"/>
      <c r="C6" s="2"/>
      <c r="D6" s="2"/>
      <c r="E6" s="2"/>
      <c r="F6" s="2"/>
    </row>
    <row r="7" spans="1:6" ht="20.100000000000001" customHeight="1">
      <c r="A7" s="2"/>
      <c r="B7" s="2"/>
      <c r="C7" s="2"/>
      <c r="D7" s="2"/>
      <c r="E7" s="2"/>
      <c r="F7" s="2"/>
    </row>
    <row r="8" spans="1:6" ht="20.100000000000001" customHeight="1">
      <c r="A8" s="2"/>
      <c r="B8" s="2"/>
      <c r="C8" s="2"/>
      <c r="D8" s="2"/>
      <c r="E8" s="2"/>
      <c r="F8" s="2"/>
    </row>
    <row r="9" spans="1:6" ht="20.100000000000001" customHeight="1">
      <c r="A9" s="2"/>
      <c r="B9" s="2"/>
      <c r="C9" s="2"/>
      <c r="D9" s="2"/>
      <c r="E9" s="2"/>
      <c r="F9" s="2"/>
    </row>
    <row r="10" spans="1:6" ht="20.100000000000001" customHeight="1">
      <c r="A10" s="2"/>
      <c r="B10" s="2"/>
      <c r="C10" s="2"/>
      <c r="D10" s="2"/>
      <c r="E10" s="2"/>
      <c r="F10" s="2"/>
    </row>
    <row r="11" spans="1:6" ht="20.100000000000001" customHeight="1">
      <c r="A11" s="2"/>
      <c r="B11" s="2"/>
      <c r="C11" s="2"/>
      <c r="D11" s="2"/>
      <c r="E11" s="2"/>
      <c r="F11" s="2"/>
    </row>
    <row r="12" spans="1:6" ht="20.100000000000001" customHeight="1">
      <c r="A12" s="2"/>
      <c r="B12" s="2"/>
      <c r="C12" s="2"/>
      <c r="D12" s="2"/>
      <c r="E12" s="2"/>
      <c r="F12" s="2"/>
    </row>
    <row r="13" spans="1:6" ht="20.100000000000001" customHeight="1">
      <c r="A13" s="2"/>
      <c r="B13" s="2"/>
      <c r="C13" s="2"/>
      <c r="D13" s="2"/>
      <c r="E13" s="2"/>
      <c r="F13" s="2"/>
    </row>
    <row r="14" spans="1:6" ht="20.100000000000001" customHeight="1">
      <c r="A14" s="2"/>
      <c r="B14" s="2"/>
      <c r="C14" s="2"/>
      <c r="D14" s="2"/>
      <c r="E14" s="2"/>
      <c r="F14" s="2"/>
    </row>
    <row r="15" spans="1:6" ht="20.100000000000001" customHeight="1">
      <c r="A15" s="2"/>
      <c r="B15" s="2"/>
      <c r="C15" s="2"/>
      <c r="D15" s="2"/>
      <c r="E15" s="2"/>
      <c r="F15" s="2"/>
    </row>
    <row r="16" spans="1:6" ht="20.100000000000001" customHeight="1">
      <c r="A16" s="58"/>
      <c r="B16" s="58"/>
      <c r="C16" s="58"/>
      <c r="D16" s="58"/>
      <c r="E16" s="58"/>
      <c r="F16" s="58"/>
    </row>
  </sheetData>
  <sheetProtection formatCells="0" formatColumns="0" formatRows="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4CBAD-E60D-4BC6-9030-1ABA1D74B3AF}">
  <sheetPr>
    <tabColor rgb="FFFDEFA6"/>
  </sheetPr>
  <dimension ref="A1:Z67"/>
  <sheetViews>
    <sheetView showGridLines="0" zoomScaleNormal="100" workbookViewId="0">
      <pane ySplit="3" topLeftCell="A4" activePane="bottomLeft" state="frozen"/>
      <selection pane="bottomLeft" sqref="A1:C1"/>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Data'!C4="","MONTH 1",'Summary Data'!C4)</f>
        <v>Month_1</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09" t="s">
        <v>90</v>
      </c>
      <c r="F2" s="109"/>
      <c r="G2" s="109"/>
      <c r="H2" s="109"/>
      <c r="I2" s="109"/>
      <c r="J2" s="109"/>
      <c r="K2" s="109"/>
      <c r="L2" s="109"/>
      <c r="M2" s="109"/>
      <c r="N2" s="109"/>
      <c r="O2" s="109"/>
      <c r="P2" s="109"/>
      <c r="Q2" s="109"/>
      <c r="R2" s="109"/>
      <c r="S2" s="110"/>
      <c r="T2" s="108" t="s">
        <v>89</v>
      </c>
      <c r="U2" s="108"/>
      <c r="V2" s="108"/>
      <c r="W2" s="108"/>
      <c r="X2" s="108"/>
    </row>
    <row r="3" spans="1:26" ht="45">
      <c r="A3" s="35" t="s">
        <v>66</v>
      </c>
      <c r="B3" s="35" t="s">
        <v>30</v>
      </c>
      <c r="C3" s="35" t="s">
        <v>32</v>
      </c>
      <c r="D3" s="35" t="s">
        <v>65</v>
      </c>
      <c r="E3" s="73">
        <f>Instructions!B10</f>
        <v>0</v>
      </c>
      <c r="F3" s="73">
        <f>Instructions!B11</f>
        <v>0</v>
      </c>
      <c r="G3" s="73">
        <f>Instructions!B12</f>
        <v>0</v>
      </c>
      <c r="H3" s="73">
        <f>Instructions!B13</f>
        <v>0</v>
      </c>
      <c r="I3" s="73">
        <f>Instructions!B14</f>
        <v>0</v>
      </c>
      <c r="J3" s="73">
        <f>Instructions!B15</f>
        <v>0</v>
      </c>
      <c r="K3" s="73">
        <f>Instructions!B16</f>
        <v>0</v>
      </c>
      <c r="L3" s="73">
        <f>Instructions!B17</f>
        <v>0</v>
      </c>
      <c r="M3" s="73">
        <f>Instructions!B18</f>
        <v>0</v>
      </c>
      <c r="N3" s="73">
        <f>Instructions!B19</f>
        <v>0</v>
      </c>
      <c r="O3" s="73">
        <f>Instructions!B20</f>
        <v>0</v>
      </c>
      <c r="P3" s="73">
        <f>Instructions!B21</f>
        <v>0</v>
      </c>
      <c r="Q3" s="73">
        <f>Instructions!B22</f>
        <v>0</v>
      </c>
      <c r="R3" s="73">
        <f>Instructions!B23</f>
        <v>0</v>
      </c>
      <c r="S3" s="73">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14"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ref="X15:X53" si="5">IF(B15&gt;0, IF(U15=100%, "Compliant", "Non-compliant"), NA())</f>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5"/>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5"/>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5"/>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5"/>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5"/>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5"/>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5"/>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5"/>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5"/>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5"/>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5"/>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5"/>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5"/>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5"/>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5"/>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5"/>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5"/>
        <v>#N/A</v>
      </c>
    </row>
    <row r="33" spans="1:24">
      <c r="A33" s="6"/>
      <c r="B33" s="12"/>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5"/>
        <v>#N/A</v>
      </c>
    </row>
    <row r="34" spans="1:24">
      <c r="A34" s="6"/>
      <c r="B34" s="12"/>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5"/>
        <v>#N/A</v>
      </c>
    </row>
    <row r="35" spans="1:24">
      <c r="A35" s="6"/>
      <c r="B35" s="12"/>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5"/>
        <v>#N/A</v>
      </c>
    </row>
    <row r="36" spans="1:24">
      <c r="A36" s="6"/>
      <c r="B36" s="12"/>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5"/>
        <v>#N/A</v>
      </c>
    </row>
    <row r="37" spans="1:24">
      <c r="A37" s="6"/>
      <c r="B37" s="12"/>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5"/>
        <v>#N/A</v>
      </c>
    </row>
    <row r="38" spans="1:24">
      <c r="A38" s="6"/>
      <c r="B38" s="12"/>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5"/>
        <v>#N/A</v>
      </c>
    </row>
    <row r="39" spans="1:24">
      <c r="A39" s="6"/>
      <c r="B39" s="12"/>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5"/>
        <v>#N/A</v>
      </c>
    </row>
    <row r="40" spans="1:24">
      <c r="A40" s="6"/>
      <c r="B40" s="12"/>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5"/>
        <v>#N/A</v>
      </c>
    </row>
    <row r="41" spans="1:24">
      <c r="A41" s="6"/>
      <c r="B41" s="12"/>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5"/>
        <v>#N/A</v>
      </c>
    </row>
    <row r="42" spans="1:24">
      <c r="A42" s="6"/>
      <c r="B42" s="12"/>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5"/>
        <v>#N/A</v>
      </c>
    </row>
    <row r="43" spans="1:24">
      <c r="A43" s="6"/>
      <c r="B43" s="12"/>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5"/>
        <v>#N/A</v>
      </c>
    </row>
    <row r="44" spans="1:24">
      <c r="A44" s="6"/>
      <c r="B44" s="12"/>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5"/>
        <v>#N/A</v>
      </c>
    </row>
    <row r="45" spans="1:24">
      <c r="A45" s="6"/>
      <c r="B45" s="12"/>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5"/>
        <v>#N/A</v>
      </c>
    </row>
    <row r="46" spans="1:24">
      <c r="A46" s="6"/>
      <c r="B46" s="12"/>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5"/>
        <v>#N/A</v>
      </c>
    </row>
    <row r="47" spans="1:24">
      <c r="A47" s="6"/>
      <c r="B47" s="12"/>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5"/>
        <v>#N/A</v>
      </c>
    </row>
    <row r="48" spans="1:24">
      <c r="A48" s="6"/>
      <c r="B48" s="12"/>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5"/>
        <v>#N/A</v>
      </c>
    </row>
    <row r="49" spans="1:25">
      <c r="A49" s="6"/>
      <c r="B49" s="12"/>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5"/>
        <v>#N/A</v>
      </c>
    </row>
    <row r="50" spans="1:25">
      <c r="A50" s="6"/>
      <c r="B50" s="12"/>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5"/>
        <v>#N/A</v>
      </c>
    </row>
    <row r="51" spans="1:25">
      <c r="A51" s="6"/>
      <c r="B51" s="12"/>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5"/>
        <v>#N/A</v>
      </c>
    </row>
    <row r="52" spans="1:25">
      <c r="A52" s="6"/>
      <c r="B52" s="12"/>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5"/>
        <v>#N/A</v>
      </c>
    </row>
    <row r="53" spans="1:25">
      <c r="A53" s="6"/>
      <c r="B53" s="12"/>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5"/>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sheetProtection formatCells="0" formatColumns="0" formatRows="0"/>
  <mergeCells count="9">
    <mergeCell ref="A1:C1"/>
    <mergeCell ref="T56:W56"/>
    <mergeCell ref="T57:W57"/>
    <mergeCell ref="A59:X65"/>
    <mergeCell ref="A2:D2"/>
    <mergeCell ref="E2:S2"/>
    <mergeCell ref="T2:X2"/>
    <mergeCell ref="T54:W54"/>
    <mergeCell ref="T55:W55"/>
  </mergeCells>
  <phoneticPr fontId="13" type="noConversion"/>
  <conditionalFormatting sqref="A4:X53">
    <cfRule type="containsErrors" dxfId="540" priority="7">
      <formula>ISERROR(A4)</formula>
    </cfRule>
  </conditionalFormatting>
  <conditionalFormatting sqref="E4:S53">
    <cfRule type="cellIs" dxfId="538" priority="1" operator="equal">
      <formula>"Yes"</formula>
    </cfRule>
    <cfRule type="cellIs" dxfId="537" priority="2" operator="equal">
      <formula>"No"</formula>
    </cfRule>
  </conditionalFormatting>
  <conditionalFormatting sqref="X4:X53">
    <cfRule type="cellIs" dxfId="522" priority="4" operator="equal">
      <formula>"Compliant"</formula>
    </cfRule>
    <cfRule type="cellIs" dxfId="521" priority="6" operator="equal">
      <formula>"Non-compliant"</formula>
    </cfRule>
  </conditionalFormatting>
  <conditionalFormatting sqref="X57">
    <cfRule type="containsErrors" dxfId="520" priority="8">
      <formula>ISERROR(X57)</formula>
    </cfRule>
  </conditionalFormatting>
  <dataValidations count="2">
    <dataValidation type="list" allowBlank="1" showInputMessage="1" showErrorMessage="1" sqref="S4:S53 E4:R54" xr:uid="{4AD6D6F0-88D0-4192-AF4C-BEE992CED88D}">
      <formula1>"Yes,No"</formula1>
    </dataValidation>
    <dataValidation type="list" allowBlank="1" showInputMessage="1" showErrorMessage="1" sqref="D4:D53" xr:uid="{34A3D4E0-6A01-4C87-97A6-2426F8EF6DFC}">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7" id="{BC08873C-F9BE-4351-8979-C359511A824E}">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26" id="{C6B359B4-5B3D-47D1-B0F5-F6770935BCDA}">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23" id="{D0449CCA-83A0-4B8F-8372-43FBE0637E23}">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22" id="{28220207-FAD0-4FCE-BC66-73A8A40D4AB9}">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20" id="{5561A2E0-4554-494C-B5B5-BFD9677101A0}">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19" id="{B2D29CDF-2AA1-4965-9C86-82359921DC66}">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18" id="{273E81E0-1AAB-4B8B-9C8B-028958FBE8B0}">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17" id="{9196811B-5102-48C4-9F14-3115AD6C10B7}">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16" id="{8711579F-531A-48F4-851E-FD65B7F366E5}">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15" id="{B84B0A4C-05B7-4AB4-B668-6A8A0E688ACE}">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14" id="{6B40460B-8C23-49D3-A642-A7DD85F8C55E}">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13" id="{F6E1879E-3662-4143-BB5F-37C135B9E60F}">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12" id="{A8C6B46C-05B0-468B-89F0-683ABE52334E}">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11" id="{3CC85D8F-D506-41E0-B460-13ABCE51B6EE}">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9" id="{5C181A43-8FE6-4E0B-8167-66473A6CB2CC}">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48D6020-59AF-46D3-BE1E-DB138D8232D9}">
          <x14:formula1>
            <xm:f>Jobs!$A$2:$A$16</xm:f>
          </x14:formula1>
          <xm:sqref>A4:A54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B7FC2-D734-4CF3-B56F-E9F5D3EB7594}">
  <sheetPr>
    <tabColor rgb="FFFDEFA6"/>
  </sheetPr>
  <dimension ref="A1:Z67"/>
  <sheetViews>
    <sheetView showGridLines="0" zoomScaleNormal="100" workbookViewId="0">
      <pane ySplit="3" topLeftCell="A4" activePane="bottomLeft" state="frozen"/>
      <selection pane="bottomLeft" activeCell="A4" sqref="A4"/>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Data'!D4="","MONTH 1",'Summary Data'!D4)</f>
        <v>Month_2</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50"/>
      <c r="B4" s="74"/>
      <c r="C4" s="63"/>
      <c r="D4" s="63"/>
      <c r="E4" s="50"/>
      <c r="F4" s="50"/>
      <c r="G4" s="50"/>
      <c r="H4" s="50"/>
      <c r="I4" s="50"/>
      <c r="J4" s="50"/>
      <c r="K4" s="50"/>
      <c r="L4" s="50"/>
      <c r="M4" s="50"/>
      <c r="N4" s="50"/>
      <c r="O4" s="50"/>
      <c r="P4" s="50"/>
      <c r="Q4" s="50"/>
      <c r="R4" s="50"/>
      <c r="S4" s="50"/>
      <c r="T4" s="64" t="e">
        <f>IF(B4&gt;0,COUNTIF(E4:S4,"Yes"),NA())</f>
        <v>#N/A</v>
      </c>
      <c r="U4" s="65" t="e">
        <f>IF(B4&gt;0,T4/(T4+V4),NA())</f>
        <v>#N/A</v>
      </c>
      <c r="V4" s="64" t="e">
        <f>IF(B4&gt;0,COUNTIF(E4:S4,"No"),NA())</f>
        <v>#N/A</v>
      </c>
      <c r="W4" s="66" t="e">
        <f>IF(B4&gt;0,V4/(T4+V4),NA())</f>
        <v>#N/A</v>
      </c>
      <c r="X4" s="67" t="e">
        <f>IF(B4&gt;0, IF(U4=100%, "Compliant", "Non-compliant"), NA())</f>
        <v>#N/A</v>
      </c>
    </row>
    <row r="5" spans="1:26">
      <c r="A5" s="50"/>
      <c r="B5" s="74"/>
      <c r="C5" s="63"/>
      <c r="D5" s="63"/>
      <c r="E5" s="50"/>
      <c r="F5" s="50"/>
      <c r="G5" s="50"/>
      <c r="H5" s="50"/>
      <c r="I5" s="50"/>
      <c r="J5" s="50"/>
      <c r="K5" s="50"/>
      <c r="L5" s="50"/>
      <c r="M5" s="50"/>
      <c r="N5" s="50"/>
      <c r="O5" s="50"/>
      <c r="P5" s="50"/>
      <c r="Q5" s="50"/>
      <c r="R5" s="50"/>
      <c r="S5" s="50"/>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50"/>
      <c r="B6" s="74"/>
      <c r="C6" s="63"/>
      <c r="D6" s="63"/>
      <c r="E6" s="50"/>
      <c r="F6" s="50"/>
      <c r="G6" s="50"/>
      <c r="H6" s="50"/>
      <c r="I6" s="50"/>
      <c r="J6" s="50"/>
      <c r="K6" s="50"/>
      <c r="L6" s="50"/>
      <c r="M6" s="50"/>
      <c r="N6" s="50"/>
      <c r="O6" s="50"/>
      <c r="P6" s="50"/>
      <c r="Q6" s="50"/>
      <c r="R6" s="50"/>
      <c r="S6" s="50"/>
      <c r="T6" s="64" t="e">
        <f t="shared" si="0"/>
        <v>#N/A</v>
      </c>
      <c r="U6" s="65" t="e">
        <f t="shared" si="1"/>
        <v>#N/A</v>
      </c>
      <c r="V6" s="64" t="e">
        <f t="shared" si="2"/>
        <v>#N/A</v>
      </c>
      <c r="W6" s="66" t="e">
        <f t="shared" si="3"/>
        <v>#N/A</v>
      </c>
      <c r="X6" s="67" t="e">
        <f t="shared" si="4"/>
        <v>#N/A</v>
      </c>
    </row>
    <row r="7" spans="1:26">
      <c r="A7" s="50"/>
      <c r="B7" s="74"/>
      <c r="C7" s="63"/>
      <c r="D7" s="63"/>
      <c r="E7" s="50"/>
      <c r="F7" s="50"/>
      <c r="G7" s="50"/>
      <c r="H7" s="50"/>
      <c r="I7" s="50"/>
      <c r="J7" s="50"/>
      <c r="K7" s="50"/>
      <c r="L7" s="50"/>
      <c r="M7" s="50"/>
      <c r="N7" s="50"/>
      <c r="O7" s="50"/>
      <c r="P7" s="50"/>
      <c r="Q7" s="50"/>
      <c r="R7" s="50"/>
      <c r="S7" s="50"/>
      <c r="T7" s="64" t="e">
        <f t="shared" si="0"/>
        <v>#N/A</v>
      </c>
      <c r="U7" s="65" t="e">
        <f t="shared" si="1"/>
        <v>#N/A</v>
      </c>
      <c r="V7" s="64" t="e">
        <f t="shared" si="2"/>
        <v>#N/A</v>
      </c>
      <c r="W7" s="66" t="e">
        <f t="shared" si="3"/>
        <v>#N/A</v>
      </c>
      <c r="X7" s="67" t="e">
        <f t="shared" si="4"/>
        <v>#N/A</v>
      </c>
    </row>
    <row r="8" spans="1:26">
      <c r="A8" s="50"/>
      <c r="B8" s="74"/>
      <c r="C8" s="63"/>
      <c r="D8" s="63"/>
      <c r="E8" s="50"/>
      <c r="F8" s="50"/>
      <c r="G8" s="50"/>
      <c r="H8" s="50"/>
      <c r="I8" s="50"/>
      <c r="J8" s="50"/>
      <c r="K8" s="50"/>
      <c r="L8" s="50"/>
      <c r="M8" s="50"/>
      <c r="N8" s="50"/>
      <c r="O8" s="50"/>
      <c r="P8" s="50"/>
      <c r="Q8" s="50"/>
      <c r="R8" s="50"/>
      <c r="S8" s="50"/>
      <c r="T8" s="64" t="e">
        <f t="shared" si="0"/>
        <v>#N/A</v>
      </c>
      <c r="U8" s="65" t="e">
        <f t="shared" si="1"/>
        <v>#N/A</v>
      </c>
      <c r="V8" s="64" t="e">
        <f t="shared" si="2"/>
        <v>#N/A</v>
      </c>
      <c r="W8" s="66" t="e">
        <f t="shared" si="3"/>
        <v>#N/A</v>
      </c>
      <c r="X8" s="67" t="e">
        <f t="shared" si="4"/>
        <v>#N/A</v>
      </c>
    </row>
    <row r="9" spans="1:26">
      <c r="A9" s="50"/>
      <c r="B9" s="74"/>
      <c r="C9" s="63"/>
      <c r="D9" s="63"/>
      <c r="E9" s="50"/>
      <c r="F9" s="50"/>
      <c r="G9" s="50"/>
      <c r="H9" s="50"/>
      <c r="I9" s="50"/>
      <c r="J9" s="50"/>
      <c r="K9" s="50"/>
      <c r="L9" s="50"/>
      <c r="M9" s="50"/>
      <c r="N9" s="50"/>
      <c r="O9" s="50"/>
      <c r="P9" s="50"/>
      <c r="Q9" s="50"/>
      <c r="R9" s="50"/>
      <c r="S9" s="50"/>
      <c r="T9" s="64" t="e">
        <f t="shared" si="0"/>
        <v>#N/A</v>
      </c>
      <c r="U9" s="65" t="e">
        <f t="shared" si="1"/>
        <v>#N/A</v>
      </c>
      <c r="V9" s="64" t="e">
        <f t="shared" si="2"/>
        <v>#N/A</v>
      </c>
      <c r="W9" s="66" t="e">
        <f t="shared" si="3"/>
        <v>#N/A</v>
      </c>
      <c r="X9" s="67" t="e">
        <f t="shared" si="4"/>
        <v>#N/A</v>
      </c>
    </row>
    <row r="10" spans="1:26">
      <c r="A10" s="50"/>
      <c r="B10" s="74"/>
      <c r="C10" s="63"/>
      <c r="D10" s="63"/>
      <c r="E10" s="50"/>
      <c r="F10" s="50"/>
      <c r="G10" s="50"/>
      <c r="H10" s="50"/>
      <c r="I10" s="50"/>
      <c r="J10" s="50"/>
      <c r="K10" s="50"/>
      <c r="L10" s="50"/>
      <c r="M10" s="50"/>
      <c r="N10" s="50"/>
      <c r="O10" s="50"/>
      <c r="P10" s="50"/>
      <c r="Q10" s="50"/>
      <c r="R10" s="50"/>
      <c r="S10" s="50"/>
      <c r="T10" s="64" t="e">
        <f t="shared" si="0"/>
        <v>#N/A</v>
      </c>
      <c r="U10" s="65" t="e">
        <f t="shared" si="1"/>
        <v>#N/A</v>
      </c>
      <c r="V10" s="64" t="e">
        <f t="shared" si="2"/>
        <v>#N/A</v>
      </c>
      <c r="W10" s="66" t="e">
        <f t="shared" si="3"/>
        <v>#N/A</v>
      </c>
      <c r="X10" s="67" t="e">
        <f t="shared" si="4"/>
        <v>#N/A</v>
      </c>
    </row>
    <row r="11" spans="1:26">
      <c r="A11" s="50"/>
      <c r="B11" s="74"/>
      <c r="C11" s="63"/>
      <c r="D11" s="63"/>
      <c r="E11" s="50"/>
      <c r="F11" s="50"/>
      <c r="G11" s="50"/>
      <c r="H11" s="50"/>
      <c r="I11" s="50"/>
      <c r="J11" s="50"/>
      <c r="K11" s="50"/>
      <c r="L11" s="50"/>
      <c r="M11" s="50"/>
      <c r="N11" s="50"/>
      <c r="O11" s="50"/>
      <c r="P11" s="50"/>
      <c r="Q11" s="50"/>
      <c r="R11" s="50"/>
      <c r="S11" s="50"/>
      <c r="T11" s="64" t="e">
        <f t="shared" si="0"/>
        <v>#N/A</v>
      </c>
      <c r="U11" s="65" t="e">
        <f t="shared" si="1"/>
        <v>#N/A</v>
      </c>
      <c r="V11" s="64" t="e">
        <f t="shared" si="2"/>
        <v>#N/A</v>
      </c>
      <c r="W11" s="66" t="e">
        <f t="shared" si="3"/>
        <v>#N/A</v>
      </c>
      <c r="X11" s="67" t="e">
        <f t="shared" si="4"/>
        <v>#N/A</v>
      </c>
    </row>
    <row r="12" spans="1:26">
      <c r="A12" s="50"/>
      <c r="B12" s="74"/>
      <c r="C12" s="63"/>
      <c r="D12" s="63"/>
      <c r="E12" s="50"/>
      <c r="F12" s="50"/>
      <c r="G12" s="50"/>
      <c r="H12" s="50"/>
      <c r="I12" s="50"/>
      <c r="J12" s="50"/>
      <c r="K12" s="50"/>
      <c r="L12" s="50"/>
      <c r="M12" s="50"/>
      <c r="N12" s="50"/>
      <c r="O12" s="50"/>
      <c r="P12" s="50"/>
      <c r="Q12" s="50"/>
      <c r="R12" s="50"/>
      <c r="S12" s="50"/>
      <c r="T12" s="64" t="e">
        <f t="shared" si="0"/>
        <v>#N/A</v>
      </c>
      <c r="U12" s="65" t="e">
        <f t="shared" si="1"/>
        <v>#N/A</v>
      </c>
      <c r="V12" s="64" t="e">
        <f t="shared" si="2"/>
        <v>#N/A</v>
      </c>
      <c r="W12" s="66" t="e">
        <f t="shared" si="3"/>
        <v>#N/A</v>
      </c>
      <c r="X12" s="67" t="e">
        <f t="shared" si="4"/>
        <v>#N/A</v>
      </c>
    </row>
    <row r="13" spans="1:26">
      <c r="A13" s="50"/>
      <c r="B13" s="74"/>
      <c r="C13" s="63"/>
      <c r="D13" s="63"/>
      <c r="E13" s="50"/>
      <c r="F13" s="50"/>
      <c r="G13" s="50"/>
      <c r="H13" s="50"/>
      <c r="I13" s="50"/>
      <c r="J13" s="50"/>
      <c r="K13" s="50"/>
      <c r="L13" s="50"/>
      <c r="M13" s="50"/>
      <c r="N13" s="50"/>
      <c r="O13" s="50"/>
      <c r="P13" s="50"/>
      <c r="Q13" s="50"/>
      <c r="R13" s="50"/>
      <c r="S13" s="50"/>
      <c r="T13" s="64" t="e">
        <f t="shared" si="0"/>
        <v>#N/A</v>
      </c>
      <c r="U13" s="65" t="e">
        <f t="shared" si="1"/>
        <v>#N/A</v>
      </c>
      <c r="V13" s="64" t="e">
        <f t="shared" si="2"/>
        <v>#N/A</v>
      </c>
      <c r="W13" s="66" t="e">
        <f t="shared" si="3"/>
        <v>#N/A</v>
      </c>
      <c r="X13" s="67" t="e">
        <f t="shared" si="4"/>
        <v>#N/A</v>
      </c>
    </row>
    <row r="14" spans="1:26">
      <c r="A14" s="50"/>
      <c r="B14" s="74"/>
      <c r="C14" s="63"/>
      <c r="D14" s="63"/>
      <c r="E14" s="50"/>
      <c r="F14" s="50"/>
      <c r="G14" s="50"/>
      <c r="H14" s="50"/>
      <c r="I14" s="50"/>
      <c r="J14" s="50"/>
      <c r="K14" s="50"/>
      <c r="L14" s="50"/>
      <c r="M14" s="50"/>
      <c r="N14" s="50"/>
      <c r="O14" s="50"/>
      <c r="P14" s="50"/>
      <c r="Q14" s="50"/>
      <c r="R14" s="50"/>
      <c r="S14" s="50"/>
      <c r="T14" s="64" t="e">
        <f t="shared" si="0"/>
        <v>#N/A</v>
      </c>
      <c r="U14" s="65" t="e">
        <f t="shared" si="1"/>
        <v>#N/A</v>
      </c>
      <c r="V14" s="64" t="e">
        <f t="shared" si="2"/>
        <v>#N/A</v>
      </c>
      <c r="W14" s="66" t="e">
        <f t="shared" si="3"/>
        <v>#N/A</v>
      </c>
      <c r="X14" s="67" t="e">
        <f t="shared" si="4"/>
        <v>#N/A</v>
      </c>
    </row>
    <row r="15" spans="1:26">
      <c r="A15" s="50"/>
      <c r="B15" s="74"/>
      <c r="C15" s="63"/>
      <c r="D15" s="63"/>
      <c r="E15" s="50"/>
      <c r="F15" s="50"/>
      <c r="G15" s="50"/>
      <c r="H15" s="50"/>
      <c r="I15" s="50"/>
      <c r="J15" s="50"/>
      <c r="K15" s="50"/>
      <c r="L15" s="50"/>
      <c r="M15" s="50"/>
      <c r="N15" s="50"/>
      <c r="O15" s="50"/>
      <c r="P15" s="50"/>
      <c r="Q15" s="50"/>
      <c r="R15" s="50"/>
      <c r="S15" s="50"/>
      <c r="T15" s="64" t="e">
        <f t="shared" si="0"/>
        <v>#N/A</v>
      </c>
      <c r="U15" s="65" t="e">
        <f t="shared" si="1"/>
        <v>#N/A</v>
      </c>
      <c r="V15" s="64" t="e">
        <f t="shared" si="2"/>
        <v>#N/A</v>
      </c>
      <c r="W15" s="66" t="e">
        <f t="shared" si="3"/>
        <v>#N/A</v>
      </c>
      <c r="X15" s="67" t="e">
        <f t="shared" si="4"/>
        <v>#N/A</v>
      </c>
    </row>
    <row r="16" spans="1:26">
      <c r="A16" s="50"/>
      <c r="B16" s="74"/>
      <c r="C16" s="63"/>
      <c r="D16" s="63"/>
      <c r="E16" s="50"/>
      <c r="F16" s="50"/>
      <c r="G16" s="50"/>
      <c r="H16" s="50"/>
      <c r="I16" s="50"/>
      <c r="J16" s="50"/>
      <c r="K16" s="50"/>
      <c r="L16" s="50"/>
      <c r="M16" s="50"/>
      <c r="N16" s="50"/>
      <c r="O16" s="50"/>
      <c r="P16" s="50"/>
      <c r="Q16" s="50"/>
      <c r="R16" s="50"/>
      <c r="S16" s="50"/>
      <c r="T16" s="64" t="e">
        <f t="shared" si="0"/>
        <v>#N/A</v>
      </c>
      <c r="U16" s="65" t="e">
        <f t="shared" si="1"/>
        <v>#N/A</v>
      </c>
      <c r="V16" s="64" t="e">
        <f t="shared" si="2"/>
        <v>#N/A</v>
      </c>
      <c r="W16" s="66" t="e">
        <f t="shared" si="3"/>
        <v>#N/A</v>
      </c>
      <c r="X16" s="67" t="e">
        <f t="shared" si="4"/>
        <v>#N/A</v>
      </c>
    </row>
    <row r="17" spans="1:24">
      <c r="A17" s="50"/>
      <c r="B17" s="74"/>
      <c r="C17" s="63"/>
      <c r="D17" s="63"/>
      <c r="E17" s="50"/>
      <c r="F17" s="50"/>
      <c r="G17" s="50"/>
      <c r="H17" s="50"/>
      <c r="I17" s="50"/>
      <c r="J17" s="50"/>
      <c r="K17" s="50"/>
      <c r="L17" s="50"/>
      <c r="M17" s="50"/>
      <c r="N17" s="50"/>
      <c r="O17" s="50"/>
      <c r="P17" s="50"/>
      <c r="Q17" s="50"/>
      <c r="R17" s="50"/>
      <c r="S17" s="50"/>
      <c r="T17" s="64" t="e">
        <f t="shared" si="0"/>
        <v>#N/A</v>
      </c>
      <c r="U17" s="65" t="e">
        <f t="shared" si="1"/>
        <v>#N/A</v>
      </c>
      <c r="V17" s="64" t="e">
        <f t="shared" si="2"/>
        <v>#N/A</v>
      </c>
      <c r="W17" s="66" t="e">
        <f t="shared" si="3"/>
        <v>#N/A</v>
      </c>
      <c r="X17" s="67" t="e">
        <f t="shared" si="4"/>
        <v>#N/A</v>
      </c>
    </row>
    <row r="18" spans="1:24">
      <c r="A18" s="50"/>
      <c r="B18" s="74"/>
      <c r="C18" s="63"/>
      <c r="D18" s="63"/>
      <c r="E18" s="50"/>
      <c r="F18" s="50"/>
      <c r="G18" s="50"/>
      <c r="H18" s="50"/>
      <c r="I18" s="50"/>
      <c r="J18" s="50"/>
      <c r="K18" s="50"/>
      <c r="L18" s="50"/>
      <c r="M18" s="50"/>
      <c r="N18" s="50"/>
      <c r="O18" s="50"/>
      <c r="P18" s="50"/>
      <c r="Q18" s="50"/>
      <c r="R18" s="50"/>
      <c r="S18" s="50"/>
      <c r="T18" s="64" t="e">
        <f t="shared" si="0"/>
        <v>#N/A</v>
      </c>
      <c r="U18" s="65" t="e">
        <f t="shared" si="1"/>
        <v>#N/A</v>
      </c>
      <c r="V18" s="64" t="e">
        <f t="shared" si="2"/>
        <v>#N/A</v>
      </c>
      <c r="W18" s="66" t="e">
        <f t="shared" si="3"/>
        <v>#N/A</v>
      </c>
      <c r="X18" s="67" t="e">
        <f t="shared" si="4"/>
        <v>#N/A</v>
      </c>
    </row>
    <row r="19" spans="1:24">
      <c r="A19" s="50"/>
      <c r="B19" s="74"/>
      <c r="C19" s="63"/>
      <c r="D19" s="63"/>
      <c r="E19" s="50"/>
      <c r="F19" s="50"/>
      <c r="G19" s="50"/>
      <c r="H19" s="50"/>
      <c r="I19" s="50"/>
      <c r="J19" s="50"/>
      <c r="K19" s="50"/>
      <c r="L19" s="50"/>
      <c r="M19" s="50"/>
      <c r="N19" s="50"/>
      <c r="O19" s="50"/>
      <c r="P19" s="50"/>
      <c r="Q19" s="50"/>
      <c r="R19" s="50"/>
      <c r="S19" s="50"/>
      <c r="T19" s="64" t="e">
        <f t="shared" si="0"/>
        <v>#N/A</v>
      </c>
      <c r="U19" s="65" t="e">
        <f t="shared" si="1"/>
        <v>#N/A</v>
      </c>
      <c r="V19" s="64" t="e">
        <f t="shared" si="2"/>
        <v>#N/A</v>
      </c>
      <c r="W19" s="66" t="e">
        <f t="shared" si="3"/>
        <v>#N/A</v>
      </c>
      <c r="X19" s="67" t="e">
        <f t="shared" si="4"/>
        <v>#N/A</v>
      </c>
    </row>
    <row r="20" spans="1:24">
      <c r="A20" s="50"/>
      <c r="B20" s="74"/>
      <c r="C20" s="63"/>
      <c r="D20" s="63"/>
      <c r="E20" s="50"/>
      <c r="F20" s="50"/>
      <c r="G20" s="50"/>
      <c r="H20" s="50"/>
      <c r="I20" s="50"/>
      <c r="J20" s="50"/>
      <c r="K20" s="50"/>
      <c r="L20" s="50"/>
      <c r="M20" s="50"/>
      <c r="N20" s="50"/>
      <c r="O20" s="50"/>
      <c r="P20" s="50"/>
      <c r="Q20" s="50"/>
      <c r="R20" s="50"/>
      <c r="S20" s="50"/>
      <c r="T20" s="64" t="e">
        <f t="shared" si="0"/>
        <v>#N/A</v>
      </c>
      <c r="U20" s="65" t="e">
        <f t="shared" si="1"/>
        <v>#N/A</v>
      </c>
      <c r="V20" s="64" t="e">
        <f t="shared" si="2"/>
        <v>#N/A</v>
      </c>
      <c r="W20" s="66" t="e">
        <f t="shared" si="3"/>
        <v>#N/A</v>
      </c>
      <c r="X20" s="67" t="e">
        <f t="shared" si="4"/>
        <v>#N/A</v>
      </c>
    </row>
    <row r="21" spans="1:24">
      <c r="A21" s="50"/>
      <c r="B21" s="74"/>
      <c r="C21" s="63"/>
      <c r="D21" s="63"/>
      <c r="E21" s="50"/>
      <c r="F21" s="50"/>
      <c r="G21" s="50"/>
      <c r="H21" s="50"/>
      <c r="I21" s="50"/>
      <c r="J21" s="50"/>
      <c r="K21" s="50"/>
      <c r="L21" s="50"/>
      <c r="M21" s="50"/>
      <c r="N21" s="50"/>
      <c r="O21" s="50"/>
      <c r="P21" s="50"/>
      <c r="Q21" s="50"/>
      <c r="R21" s="50"/>
      <c r="S21" s="50"/>
      <c r="T21" s="64" t="e">
        <f t="shared" si="0"/>
        <v>#N/A</v>
      </c>
      <c r="U21" s="65" t="e">
        <f t="shared" si="1"/>
        <v>#N/A</v>
      </c>
      <c r="V21" s="64" t="e">
        <f t="shared" si="2"/>
        <v>#N/A</v>
      </c>
      <c r="W21" s="66" t="e">
        <f t="shared" si="3"/>
        <v>#N/A</v>
      </c>
      <c r="X21" s="67" t="e">
        <f t="shared" si="4"/>
        <v>#N/A</v>
      </c>
    </row>
    <row r="22" spans="1:24">
      <c r="A22" s="50"/>
      <c r="B22" s="74"/>
      <c r="C22" s="63"/>
      <c r="D22" s="63"/>
      <c r="E22" s="50"/>
      <c r="F22" s="50"/>
      <c r="G22" s="50"/>
      <c r="H22" s="50"/>
      <c r="I22" s="50"/>
      <c r="J22" s="50"/>
      <c r="K22" s="50"/>
      <c r="L22" s="50"/>
      <c r="M22" s="50"/>
      <c r="N22" s="50"/>
      <c r="O22" s="50"/>
      <c r="P22" s="50"/>
      <c r="Q22" s="50"/>
      <c r="R22" s="50"/>
      <c r="S22" s="50"/>
      <c r="T22" s="64" t="e">
        <f t="shared" si="0"/>
        <v>#N/A</v>
      </c>
      <c r="U22" s="65" t="e">
        <f t="shared" si="1"/>
        <v>#N/A</v>
      </c>
      <c r="V22" s="64" t="e">
        <f t="shared" si="2"/>
        <v>#N/A</v>
      </c>
      <c r="W22" s="66" t="e">
        <f t="shared" si="3"/>
        <v>#N/A</v>
      </c>
      <c r="X22" s="67" t="e">
        <f t="shared" si="4"/>
        <v>#N/A</v>
      </c>
    </row>
    <row r="23" spans="1:24">
      <c r="A23" s="50"/>
      <c r="B23" s="74"/>
      <c r="C23" s="63"/>
      <c r="D23" s="63"/>
      <c r="E23" s="50"/>
      <c r="F23" s="50"/>
      <c r="G23" s="50"/>
      <c r="H23" s="50"/>
      <c r="I23" s="50"/>
      <c r="J23" s="50"/>
      <c r="K23" s="50"/>
      <c r="L23" s="50"/>
      <c r="M23" s="50"/>
      <c r="N23" s="50"/>
      <c r="O23" s="50"/>
      <c r="P23" s="50"/>
      <c r="Q23" s="50"/>
      <c r="R23" s="50"/>
      <c r="S23" s="50"/>
      <c r="T23" s="64" t="e">
        <f t="shared" si="0"/>
        <v>#N/A</v>
      </c>
      <c r="U23" s="65" t="e">
        <f t="shared" si="1"/>
        <v>#N/A</v>
      </c>
      <c r="V23" s="64" t="e">
        <f t="shared" si="2"/>
        <v>#N/A</v>
      </c>
      <c r="W23" s="66" t="e">
        <f t="shared" si="3"/>
        <v>#N/A</v>
      </c>
      <c r="X23" s="67" t="e">
        <f t="shared" si="4"/>
        <v>#N/A</v>
      </c>
    </row>
    <row r="24" spans="1:24">
      <c r="A24" s="50"/>
      <c r="B24" s="74"/>
      <c r="C24" s="63"/>
      <c r="D24" s="63"/>
      <c r="E24" s="50"/>
      <c r="F24" s="50"/>
      <c r="G24" s="50"/>
      <c r="H24" s="50"/>
      <c r="I24" s="50"/>
      <c r="J24" s="50"/>
      <c r="K24" s="50"/>
      <c r="L24" s="50"/>
      <c r="M24" s="50"/>
      <c r="N24" s="50"/>
      <c r="O24" s="50"/>
      <c r="P24" s="50"/>
      <c r="Q24" s="50"/>
      <c r="R24" s="50"/>
      <c r="S24" s="50"/>
      <c r="T24" s="64" t="e">
        <f t="shared" si="0"/>
        <v>#N/A</v>
      </c>
      <c r="U24" s="65" t="e">
        <f t="shared" si="1"/>
        <v>#N/A</v>
      </c>
      <c r="V24" s="64" t="e">
        <f t="shared" si="2"/>
        <v>#N/A</v>
      </c>
      <c r="W24" s="66" t="e">
        <f t="shared" si="3"/>
        <v>#N/A</v>
      </c>
      <c r="X24" s="67" t="e">
        <f t="shared" si="4"/>
        <v>#N/A</v>
      </c>
    </row>
    <row r="25" spans="1:24">
      <c r="A25" s="50"/>
      <c r="B25" s="74"/>
      <c r="C25" s="63"/>
      <c r="D25" s="63"/>
      <c r="E25" s="50"/>
      <c r="F25" s="50"/>
      <c r="G25" s="50"/>
      <c r="H25" s="50"/>
      <c r="I25" s="50"/>
      <c r="J25" s="50"/>
      <c r="K25" s="50"/>
      <c r="L25" s="50"/>
      <c r="M25" s="50"/>
      <c r="N25" s="50"/>
      <c r="O25" s="50"/>
      <c r="P25" s="50"/>
      <c r="Q25" s="50"/>
      <c r="R25" s="50"/>
      <c r="S25" s="50"/>
      <c r="T25" s="64" t="e">
        <f t="shared" si="0"/>
        <v>#N/A</v>
      </c>
      <c r="U25" s="65" t="e">
        <f t="shared" si="1"/>
        <v>#N/A</v>
      </c>
      <c r="V25" s="64" t="e">
        <f t="shared" si="2"/>
        <v>#N/A</v>
      </c>
      <c r="W25" s="66" t="e">
        <f t="shared" si="3"/>
        <v>#N/A</v>
      </c>
      <c r="X25" s="67" t="e">
        <f t="shared" si="4"/>
        <v>#N/A</v>
      </c>
    </row>
    <row r="26" spans="1:24">
      <c r="A26" s="50"/>
      <c r="B26" s="74"/>
      <c r="C26" s="63"/>
      <c r="D26" s="63"/>
      <c r="E26" s="50"/>
      <c r="F26" s="50"/>
      <c r="G26" s="50"/>
      <c r="H26" s="50"/>
      <c r="I26" s="50"/>
      <c r="J26" s="50"/>
      <c r="K26" s="50"/>
      <c r="L26" s="50"/>
      <c r="M26" s="50"/>
      <c r="N26" s="50"/>
      <c r="O26" s="50"/>
      <c r="P26" s="50"/>
      <c r="Q26" s="50"/>
      <c r="R26" s="50"/>
      <c r="S26" s="50"/>
      <c r="T26" s="64" t="e">
        <f t="shared" si="0"/>
        <v>#N/A</v>
      </c>
      <c r="U26" s="65" t="e">
        <f t="shared" si="1"/>
        <v>#N/A</v>
      </c>
      <c r="V26" s="64" t="e">
        <f t="shared" si="2"/>
        <v>#N/A</v>
      </c>
      <c r="W26" s="66" t="e">
        <f t="shared" si="3"/>
        <v>#N/A</v>
      </c>
      <c r="X26" s="67" t="e">
        <f t="shared" si="4"/>
        <v>#N/A</v>
      </c>
    </row>
    <row r="27" spans="1:24">
      <c r="A27" s="50"/>
      <c r="B27" s="74"/>
      <c r="C27" s="63"/>
      <c r="D27" s="63"/>
      <c r="E27" s="50"/>
      <c r="F27" s="50"/>
      <c r="G27" s="50"/>
      <c r="H27" s="50"/>
      <c r="I27" s="50"/>
      <c r="J27" s="50"/>
      <c r="K27" s="50"/>
      <c r="L27" s="50"/>
      <c r="M27" s="50"/>
      <c r="N27" s="50"/>
      <c r="O27" s="50"/>
      <c r="P27" s="50"/>
      <c r="Q27" s="50"/>
      <c r="R27" s="50"/>
      <c r="S27" s="50"/>
      <c r="T27" s="64" t="e">
        <f t="shared" si="0"/>
        <v>#N/A</v>
      </c>
      <c r="U27" s="65" t="e">
        <f t="shared" si="1"/>
        <v>#N/A</v>
      </c>
      <c r="V27" s="64" t="e">
        <f t="shared" si="2"/>
        <v>#N/A</v>
      </c>
      <c r="W27" s="66" t="e">
        <f t="shared" si="3"/>
        <v>#N/A</v>
      </c>
      <c r="X27" s="67" t="e">
        <f t="shared" si="4"/>
        <v>#N/A</v>
      </c>
    </row>
    <row r="28" spans="1:24">
      <c r="A28" s="50"/>
      <c r="B28" s="74"/>
      <c r="C28" s="63"/>
      <c r="D28" s="63"/>
      <c r="E28" s="50"/>
      <c r="F28" s="50"/>
      <c r="G28" s="50"/>
      <c r="H28" s="50"/>
      <c r="I28" s="50"/>
      <c r="J28" s="50"/>
      <c r="K28" s="50"/>
      <c r="L28" s="50"/>
      <c r="M28" s="50"/>
      <c r="N28" s="50"/>
      <c r="O28" s="50"/>
      <c r="P28" s="50"/>
      <c r="Q28" s="50"/>
      <c r="R28" s="50"/>
      <c r="S28" s="50"/>
      <c r="T28" s="64" t="e">
        <f>IF(B28&gt;0,COUNTIF(E28:S28,"Yes"),NA())</f>
        <v>#N/A</v>
      </c>
      <c r="U28" s="65" t="e">
        <f t="shared" si="1"/>
        <v>#N/A</v>
      </c>
      <c r="V28" s="64" t="e">
        <f>IF(B28&gt;0,COUNTIF(E28:S28,"No"),NA())</f>
        <v>#N/A</v>
      </c>
      <c r="W28" s="66" t="e">
        <f t="shared" si="3"/>
        <v>#N/A</v>
      </c>
      <c r="X28" s="67" t="e">
        <f t="shared" si="4"/>
        <v>#N/A</v>
      </c>
    </row>
    <row r="29" spans="1:24">
      <c r="A29" s="50"/>
      <c r="B29" s="74"/>
      <c r="C29" s="63"/>
      <c r="D29" s="63"/>
      <c r="E29" s="50"/>
      <c r="F29" s="50"/>
      <c r="G29" s="50"/>
      <c r="H29" s="50"/>
      <c r="I29" s="50"/>
      <c r="J29" s="50"/>
      <c r="K29" s="50"/>
      <c r="L29" s="50"/>
      <c r="M29" s="50"/>
      <c r="N29" s="50"/>
      <c r="O29" s="50"/>
      <c r="P29" s="50"/>
      <c r="Q29" s="50"/>
      <c r="R29" s="50"/>
      <c r="S29" s="50"/>
      <c r="T29" s="64" t="e">
        <f>IF(B29&gt;0,COUNTIF(E29:S29,"Yes"),NA())</f>
        <v>#N/A</v>
      </c>
      <c r="U29" s="65" t="e">
        <f t="shared" si="1"/>
        <v>#N/A</v>
      </c>
      <c r="V29" s="64" t="e">
        <f>IF(B29&gt;0,COUNTIF(E29:S29,"No"),NA())</f>
        <v>#N/A</v>
      </c>
      <c r="W29" s="66" t="e">
        <f t="shared" si="3"/>
        <v>#N/A</v>
      </c>
      <c r="X29" s="67" t="e">
        <f t="shared" si="4"/>
        <v>#N/A</v>
      </c>
    </row>
    <row r="30" spans="1:24">
      <c r="A30" s="50"/>
      <c r="B30" s="74"/>
      <c r="C30" s="63"/>
      <c r="D30" s="63"/>
      <c r="E30" s="50"/>
      <c r="F30" s="50"/>
      <c r="G30" s="50"/>
      <c r="H30" s="50"/>
      <c r="I30" s="50"/>
      <c r="J30" s="50"/>
      <c r="K30" s="50"/>
      <c r="L30" s="50"/>
      <c r="M30" s="50"/>
      <c r="N30" s="50"/>
      <c r="O30" s="50"/>
      <c r="P30" s="50"/>
      <c r="Q30" s="50"/>
      <c r="R30" s="50"/>
      <c r="S30" s="50"/>
      <c r="T30" s="64" t="e">
        <f t="shared" si="0"/>
        <v>#N/A</v>
      </c>
      <c r="U30" s="65" t="e">
        <f t="shared" si="1"/>
        <v>#N/A</v>
      </c>
      <c r="V30" s="64" t="e">
        <f t="shared" si="2"/>
        <v>#N/A</v>
      </c>
      <c r="W30" s="66" t="e">
        <f t="shared" si="3"/>
        <v>#N/A</v>
      </c>
      <c r="X30" s="67" t="e">
        <f t="shared" si="4"/>
        <v>#N/A</v>
      </c>
    </row>
    <row r="31" spans="1:24">
      <c r="A31" s="50"/>
      <c r="B31" s="74"/>
      <c r="C31" s="63"/>
      <c r="D31" s="63"/>
      <c r="E31" s="50"/>
      <c r="F31" s="50"/>
      <c r="G31" s="50"/>
      <c r="H31" s="50"/>
      <c r="I31" s="50"/>
      <c r="J31" s="50"/>
      <c r="K31" s="50"/>
      <c r="L31" s="50"/>
      <c r="M31" s="50"/>
      <c r="N31" s="50"/>
      <c r="O31" s="50"/>
      <c r="P31" s="50"/>
      <c r="Q31" s="50"/>
      <c r="R31" s="50"/>
      <c r="S31" s="50"/>
      <c r="T31" s="64" t="e">
        <f t="shared" si="0"/>
        <v>#N/A</v>
      </c>
      <c r="U31" s="65" t="e">
        <f t="shared" si="1"/>
        <v>#N/A</v>
      </c>
      <c r="V31" s="64" t="e">
        <f t="shared" si="2"/>
        <v>#N/A</v>
      </c>
      <c r="W31" s="66" t="e">
        <f t="shared" si="3"/>
        <v>#N/A</v>
      </c>
      <c r="X31" s="67" t="e">
        <f t="shared" si="4"/>
        <v>#N/A</v>
      </c>
    </row>
    <row r="32" spans="1:24">
      <c r="A32" s="50"/>
      <c r="B32" s="74"/>
      <c r="C32" s="63"/>
      <c r="D32" s="63"/>
      <c r="E32" s="50"/>
      <c r="F32" s="50"/>
      <c r="G32" s="50"/>
      <c r="H32" s="50"/>
      <c r="I32" s="50"/>
      <c r="J32" s="50"/>
      <c r="K32" s="50"/>
      <c r="L32" s="50"/>
      <c r="M32" s="50"/>
      <c r="N32" s="50"/>
      <c r="O32" s="50"/>
      <c r="P32" s="50"/>
      <c r="Q32" s="50"/>
      <c r="R32" s="50"/>
      <c r="S32" s="50"/>
      <c r="T32" s="64" t="e">
        <f t="shared" si="0"/>
        <v>#N/A</v>
      </c>
      <c r="U32" s="65" t="e">
        <f t="shared" si="1"/>
        <v>#N/A</v>
      </c>
      <c r="V32" s="64" t="e">
        <f t="shared" si="2"/>
        <v>#N/A</v>
      </c>
      <c r="W32" s="66" t="e">
        <f t="shared" si="3"/>
        <v>#N/A</v>
      </c>
      <c r="X32" s="67" t="e">
        <f t="shared" si="4"/>
        <v>#N/A</v>
      </c>
    </row>
    <row r="33" spans="1:24">
      <c r="A33" s="50"/>
      <c r="B33" s="74"/>
      <c r="C33" s="63"/>
      <c r="D33" s="63"/>
      <c r="E33" s="50"/>
      <c r="F33" s="50"/>
      <c r="G33" s="50"/>
      <c r="H33" s="50"/>
      <c r="I33" s="50"/>
      <c r="J33" s="50"/>
      <c r="K33" s="50"/>
      <c r="L33" s="50"/>
      <c r="M33" s="50"/>
      <c r="N33" s="50"/>
      <c r="O33" s="50"/>
      <c r="P33" s="50"/>
      <c r="Q33" s="50"/>
      <c r="R33" s="50"/>
      <c r="S33" s="50"/>
      <c r="T33" s="64" t="e">
        <f t="shared" si="0"/>
        <v>#N/A</v>
      </c>
      <c r="U33" s="65" t="e">
        <f t="shared" si="1"/>
        <v>#N/A</v>
      </c>
      <c r="V33" s="64" t="e">
        <f t="shared" si="2"/>
        <v>#N/A</v>
      </c>
      <c r="W33" s="66" t="e">
        <f t="shared" si="3"/>
        <v>#N/A</v>
      </c>
      <c r="X33" s="67" t="e">
        <f t="shared" si="4"/>
        <v>#N/A</v>
      </c>
    </row>
    <row r="34" spans="1:24">
      <c r="A34" s="50"/>
      <c r="B34" s="74"/>
      <c r="C34" s="63"/>
      <c r="D34" s="63"/>
      <c r="E34" s="50"/>
      <c r="F34" s="50"/>
      <c r="G34" s="50"/>
      <c r="H34" s="50"/>
      <c r="I34" s="50"/>
      <c r="J34" s="50"/>
      <c r="K34" s="50"/>
      <c r="L34" s="50"/>
      <c r="M34" s="50"/>
      <c r="N34" s="50"/>
      <c r="O34" s="50"/>
      <c r="P34" s="50"/>
      <c r="Q34" s="50"/>
      <c r="R34" s="50"/>
      <c r="S34" s="50"/>
      <c r="T34" s="64" t="e">
        <f t="shared" si="0"/>
        <v>#N/A</v>
      </c>
      <c r="U34" s="65" t="e">
        <f t="shared" si="1"/>
        <v>#N/A</v>
      </c>
      <c r="V34" s="64" t="e">
        <f t="shared" si="2"/>
        <v>#N/A</v>
      </c>
      <c r="W34" s="66" t="e">
        <f t="shared" si="3"/>
        <v>#N/A</v>
      </c>
      <c r="X34" s="67" t="e">
        <f t="shared" si="4"/>
        <v>#N/A</v>
      </c>
    </row>
    <row r="35" spans="1:24">
      <c r="A35" s="50"/>
      <c r="B35" s="74"/>
      <c r="C35" s="63"/>
      <c r="D35" s="63"/>
      <c r="E35" s="50"/>
      <c r="F35" s="50"/>
      <c r="G35" s="50"/>
      <c r="H35" s="50"/>
      <c r="I35" s="50"/>
      <c r="J35" s="50"/>
      <c r="K35" s="50"/>
      <c r="L35" s="50"/>
      <c r="M35" s="50"/>
      <c r="N35" s="50"/>
      <c r="O35" s="50"/>
      <c r="P35" s="50"/>
      <c r="Q35" s="50"/>
      <c r="R35" s="50"/>
      <c r="S35" s="50"/>
      <c r="T35" s="64" t="e">
        <f t="shared" si="0"/>
        <v>#N/A</v>
      </c>
      <c r="U35" s="65" t="e">
        <f t="shared" si="1"/>
        <v>#N/A</v>
      </c>
      <c r="V35" s="64" t="e">
        <f t="shared" si="2"/>
        <v>#N/A</v>
      </c>
      <c r="W35" s="66" t="e">
        <f t="shared" si="3"/>
        <v>#N/A</v>
      </c>
      <c r="X35" s="67" t="e">
        <f t="shared" si="4"/>
        <v>#N/A</v>
      </c>
    </row>
    <row r="36" spans="1:24">
      <c r="A36" s="50"/>
      <c r="B36" s="74"/>
      <c r="C36" s="63"/>
      <c r="D36" s="63"/>
      <c r="E36" s="50"/>
      <c r="F36" s="50"/>
      <c r="G36" s="50"/>
      <c r="H36" s="50"/>
      <c r="I36" s="50"/>
      <c r="J36" s="50"/>
      <c r="K36" s="50"/>
      <c r="L36" s="50"/>
      <c r="M36" s="50"/>
      <c r="N36" s="50"/>
      <c r="O36" s="50"/>
      <c r="P36" s="50"/>
      <c r="Q36" s="50"/>
      <c r="R36" s="50"/>
      <c r="S36" s="50"/>
      <c r="T36" s="64" t="e">
        <f t="shared" si="0"/>
        <v>#N/A</v>
      </c>
      <c r="U36" s="65" t="e">
        <f t="shared" si="1"/>
        <v>#N/A</v>
      </c>
      <c r="V36" s="64" t="e">
        <f t="shared" si="2"/>
        <v>#N/A</v>
      </c>
      <c r="W36" s="66" t="e">
        <f t="shared" si="3"/>
        <v>#N/A</v>
      </c>
      <c r="X36" s="67" t="e">
        <f t="shared" si="4"/>
        <v>#N/A</v>
      </c>
    </row>
    <row r="37" spans="1:24">
      <c r="A37" s="50"/>
      <c r="B37" s="74"/>
      <c r="C37" s="63"/>
      <c r="D37" s="63"/>
      <c r="E37" s="50"/>
      <c r="F37" s="50"/>
      <c r="G37" s="50"/>
      <c r="H37" s="50"/>
      <c r="I37" s="50"/>
      <c r="J37" s="50"/>
      <c r="K37" s="50"/>
      <c r="L37" s="50"/>
      <c r="M37" s="50"/>
      <c r="N37" s="50"/>
      <c r="O37" s="50"/>
      <c r="P37" s="50"/>
      <c r="Q37" s="50"/>
      <c r="R37" s="50"/>
      <c r="S37" s="50"/>
      <c r="T37" s="64" t="e">
        <f t="shared" si="0"/>
        <v>#N/A</v>
      </c>
      <c r="U37" s="65" t="e">
        <f t="shared" si="1"/>
        <v>#N/A</v>
      </c>
      <c r="V37" s="64" t="e">
        <f t="shared" si="2"/>
        <v>#N/A</v>
      </c>
      <c r="W37" s="66" t="e">
        <f t="shared" si="3"/>
        <v>#N/A</v>
      </c>
      <c r="X37" s="67" t="e">
        <f t="shared" si="4"/>
        <v>#N/A</v>
      </c>
    </row>
    <row r="38" spans="1:24">
      <c r="A38" s="50"/>
      <c r="B38" s="74"/>
      <c r="C38" s="63"/>
      <c r="D38" s="63"/>
      <c r="E38" s="50"/>
      <c r="F38" s="50"/>
      <c r="G38" s="50"/>
      <c r="H38" s="50"/>
      <c r="I38" s="50"/>
      <c r="J38" s="50"/>
      <c r="K38" s="50"/>
      <c r="L38" s="50"/>
      <c r="M38" s="50"/>
      <c r="N38" s="50"/>
      <c r="O38" s="50"/>
      <c r="P38" s="50"/>
      <c r="Q38" s="50"/>
      <c r="R38" s="50"/>
      <c r="S38" s="50"/>
      <c r="T38" s="64" t="e">
        <f t="shared" si="0"/>
        <v>#N/A</v>
      </c>
      <c r="U38" s="65" t="e">
        <f t="shared" si="1"/>
        <v>#N/A</v>
      </c>
      <c r="V38" s="64" t="e">
        <f t="shared" si="2"/>
        <v>#N/A</v>
      </c>
      <c r="W38" s="66" t="e">
        <f t="shared" si="3"/>
        <v>#N/A</v>
      </c>
      <c r="X38" s="67" t="e">
        <f t="shared" si="4"/>
        <v>#N/A</v>
      </c>
    </row>
    <row r="39" spans="1:24">
      <c r="A39" s="50"/>
      <c r="B39" s="74"/>
      <c r="C39" s="63"/>
      <c r="D39" s="63"/>
      <c r="E39" s="50"/>
      <c r="F39" s="50"/>
      <c r="G39" s="50"/>
      <c r="H39" s="50"/>
      <c r="I39" s="50"/>
      <c r="J39" s="50"/>
      <c r="K39" s="50"/>
      <c r="L39" s="50"/>
      <c r="M39" s="50"/>
      <c r="N39" s="50"/>
      <c r="O39" s="50"/>
      <c r="P39" s="50"/>
      <c r="Q39" s="50"/>
      <c r="R39" s="50"/>
      <c r="S39" s="50"/>
      <c r="T39" s="64" t="e">
        <f t="shared" si="0"/>
        <v>#N/A</v>
      </c>
      <c r="U39" s="65" t="e">
        <f t="shared" si="1"/>
        <v>#N/A</v>
      </c>
      <c r="V39" s="64" t="e">
        <f t="shared" si="2"/>
        <v>#N/A</v>
      </c>
      <c r="W39" s="66" t="e">
        <f t="shared" si="3"/>
        <v>#N/A</v>
      </c>
      <c r="X39" s="67" t="e">
        <f t="shared" si="4"/>
        <v>#N/A</v>
      </c>
    </row>
    <row r="40" spans="1:24">
      <c r="A40" s="50"/>
      <c r="B40" s="74"/>
      <c r="C40" s="63"/>
      <c r="D40" s="63"/>
      <c r="E40" s="50"/>
      <c r="F40" s="50"/>
      <c r="G40" s="50"/>
      <c r="H40" s="50"/>
      <c r="I40" s="50"/>
      <c r="J40" s="50"/>
      <c r="K40" s="50"/>
      <c r="L40" s="50"/>
      <c r="M40" s="50"/>
      <c r="N40" s="50"/>
      <c r="O40" s="50"/>
      <c r="P40" s="50"/>
      <c r="Q40" s="50"/>
      <c r="R40" s="50"/>
      <c r="S40" s="50"/>
      <c r="T40" s="64" t="e">
        <f t="shared" si="0"/>
        <v>#N/A</v>
      </c>
      <c r="U40" s="65" t="e">
        <f t="shared" si="1"/>
        <v>#N/A</v>
      </c>
      <c r="V40" s="64" t="e">
        <f t="shared" si="2"/>
        <v>#N/A</v>
      </c>
      <c r="W40" s="66" t="e">
        <f t="shared" si="3"/>
        <v>#N/A</v>
      </c>
      <c r="X40" s="67" t="e">
        <f t="shared" si="4"/>
        <v>#N/A</v>
      </c>
    </row>
    <row r="41" spans="1:24">
      <c r="A41" s="50"/>
      <c r="B41" s="74"/>
      <c r="C41" s="63"/>
      <c r="D41" s="63"/>
      <c r="E41" s="50"/>
      <c r="F41" s="50"/>
      <c r="G41" s="50"/>
      <c r="H41" s="50"/>
      <c r="I41" s="50"/>
      <c r="J41" s="50"/>
      <c r="K41" s="50"/>
      <c r="L41" s="50"/>
      <c r="M41" s="50"/>
      <c r="N41" s="50"/>
      <c r="O41" s="50"/>
      <c r="P41" s="50"/>
      <c r="Q41" s="50"/>
      <c r="R41" s="50"/>
      <c r="S41" s="50"/>
      <c r="T41" s="64" t="e">
        <f t="shared" si="0"/>
        <v>#N/A</v>
      </c>
      <c r="U41" s="65" t="e">
        <f t="shared" si="1"/>
        <v>#N/A</v>
      </c>
      <c r="V41" s="64" t="e">
        <f t="shared" si="2"/>
        <v>#N/A</v>
      </c>
      <c r="W41" s="66" t="e">
        <f t="shared" si="3"/>
        <v>#N/A</v>
      </c>
      <c r="X41" s="67" t="e">
        <f t="shared" si="4"/>
        <v>#N/A</v>
      </c>
    </row>
    <row r="42" spans="1:24">
      <c r="A42" s="50"/>
      <c r="B42" s="74"/>
      <c r="C42" s="63"/>
      <c r="D42" s="63"/>
      <c r="E42" s="50"/>
      <c r="F42" s="50"/>
      <c r="G42" s="50"/>
      <c r="H42" s="50"/>
      <c r="I42" s="50"/>
      <c r="J42" s="50"/>
      <c r="K42" s="50"/>
      <c r="L42" s="50"/>
      <c r="M42" s="50"/>
      <c r="N42" s="50"/>
      <c r="O42" s="50"/>
      <c r="P42" s="50"/>
      <c r="Q42" s="50"/>
      <c r="R42" s="50"/>
      <c r="S42" s="50"/>
      <c r="T42" s="64" t="e">
        <f t="shared" si="0"/>
        <v>#N/A</v>
      </c>
      <c r="U42" s="65" t="e">
        <f t="shared" si="1"/>
        <v>#N/A</v>
      </c>
      <c r="V42" s="64" t="e">
        <f t="shared" si="2"/>
        <v>#N/A</v>
      </c>
      <c r="W42" s="66" t="e">
        <f t="shared" si="3"/>
        <v>#N/A</v>
      </c>
      <c r="X42" s="67" t="e">
        <f t="shared" si="4"/>
        <v>#N/A</v>
      </c>
    </row>
    <row r="43" spans="1:24">
      <c r="A43" s="50"/>
      <c r="B43" s="74"/>
      <c r="C43" s="63"/>
      <c r="D43" s="63"/>
      <c r="E43" s="50"/>
      <c r="F43" s="50"/>
      <c r="G43" s="50"/>
      <c r="H43" s="50"/>
      <c r="I43" s="50"/>
      <c r="J43" s="50"/>
      <c r="K43" s="50"/>
      <c r="L43" s="50"/>
      <c r="M43" s="50"/>
      <c r="N43" s="50"/>
      <c r="O43" s="50"/>
      <c r="P43" s="50"/>
      <c r="Q43" s="50"/>
      <c r="R43" s="50"/>
      <c r="S43" s="50"/>
      <c r="T43" s="64" t="e">
        <f t="shared" si="0"/>
        <v>#N/A</v>
      </c>
      <c r="U43" s="65" t="e">
        <f t="shared" si="1"/>
        <v>#N/A</v>
      </c>
      <c r="V43" s="64" t="e">
        <f t="shared" si="2"/>
        <v>#N/A</v>
      </c>
      <c r="W43" s="66" t="e">
        <f t="shared" si="3"/>
        <v>#N/A</v>
      </c>
      <c r="X43" s="67" t="e">
        <f t="shared" si="4"/>
        <v>#N/A</v>
      </c>
    </row>
    <row r="44" spans="1:24">
      <c r="A44" s="50"/>
      <c r="B44" s="74"/>
      <c r="C44" s="63"/>
      <c r="D44" s="63"/>
      <c r="E44" s="50"/>
      <c r="F44" s="50"/>
      <c r="G44" s="50"/>
      <c r="H44" s="50"/>
      <c r="I44" s="50"/>
      <c r="J44" s="50"/>
      <c r="K44" s="50"/>
      <c r="L44" s="50"/>
      <c r="M44" s="50"/>
      <c r="N44" s="50"/>
      <c r="O44" s="50"/>
      <c r="P44" s="50"/>
      <c r="Q44" s="50"/>
      <c r="R44" s="50"/>
      <c r="S44" s="50"/>
      <c r="T44" s="64" t="e">
        <f t="shared" si="0"/>
        <v>#N/A</v>
      </c>
      <c r="U44" s="65" t="e">
        <f t="shared" si="1"/>
        <v>#N/A</v>
      </c>
      <c r="V44" s="64" t="e">
        <f t="shared" si="2"/>
        <v>#N/A</v>
      </c>
      <c r="W44" s="66" t="e">
        <f t="shared" si="3"/>
        <v>#N/A</v>
      </c>
      <c r="X44" s="67" t="e">
        <f t="shared" si="4"/>
        <v>#N/A</v>
      </c>
    </row>
    <row r="45" spans="1:24">
      <c r="A45" s="50"/>
      <c r="B45" s="74"/>
      <c r="C45" s="63"/>
      <c r="D45" s="63"/>
      <c r="E45" s="50"/>
      <c r="F45" s="50"/>
      <c r="G45" s="50"/>
      <c r="H45" s="50"/>
      <c r="I45" s="50"/>
      <c r="J45" s="50"/>
      <c r="K45" s="50"/>
      <c r="L45" s="50"/>
      <c r="M45" s="50"/>
      <c r="N45" s="50"/>
      <c r="O45" s="50"/>
      <c r="P45" s="50"/>
      <c r="Q45" s="50"/>
      <c r="R45" s="50"/>
      <c r="S45" s="50"/>
      <c r="T45" s="64" t="e">
        <f t="shared" si="0"/>
        <v>#N/A</v>
      </c>
      <c r="U45" s="65" t="e">
        <f t="shared" si="1"/>
        <v>#N/A</v>
      </c>
      <c r="V45" s="64" t="e">
        <f t="shared" si="2"/>
        <v>#N/A</v>
      </c>
      <c r="W45" s="66" t="e">
        <f t="shared" si="3"/>
        <v>#N/A</v>
      </c>
      <c r="X45" s="67" t="e">
        <f t="shared" si="4"/>
        <v>#N/A</v>
      </c>
    </row>
    <row r="46" spans="1:24">
      <c r="A46" s="50"/>
      <c r="B46" s="74"/>
      <c r="C46" s="63"/>
      <c r="D46" s="63"/>
      <c r="E46" s="50"/>
      <c r="F46" s="50"/>
      <c r="G46" s="50"/>
      <c r="H46" s="50"/>
      <c r="I46" s="50"/>
      <c r="J46" s="50"/>
      <c r="K46" s="50"/>
      <c r="L46" s="50"/>
      <c r="M46" s="50"/>
      <c r="N46" s="50"/>
      <c r="O46" s="50"/>
      <c r="P46" s="50"/>
      <c r="Q46" s="50"/>
      <c r="R46" s="50"/>
      <c r="S46" s="50"/>
      <c r="T46" s="64" t="e">
        <f t="shared" si="0"/>
        <v>#N/A</v>
      </c>
      <c r="U46" s="65" t="e">
        <f t="shared" si="1"/>
        <v>#N/A</v>
      </c>
      <c r="V46" s="64" t="e">
        <f t="shared" si="2"/>
        <v>#N/A</v>
      </c>
      <c r="W46" s="66" t="e">
        <f t="shared" si="3"/>
        <v>#N/A</v>
      </c>
      <c r="X46" s="67" t="e">
        <f t="shared" si="4"/>
        <v>#N/A</v>
      </c>
    </row>
    <row r="47" spans="1:24">
      <c r="A47" s="50"/>
      <c r="B47" s="74"/>
      <c r="C47" s="63"/>
      <c r="D47" s="63"/>
      <c r="E47" s="50"/>
      <c r="F47" s="50"/>
      <c r="G47" s="50"/>
      <c r="H47" s="50"/>
      <c r="I47" s="50"/>
      <c r="J47" s="50"/>
      <c r="K47" s="50"/>
      <c r="L47" s="50"/>
      <c r="M47" s="50"/>
      <c r="N47" s="50"/>
      <c r="O47" s="50"/>
      <c r="P47" s="50"/>
      <c r="Q47" s="50"/>
      <c r="R47" s="50"/>
      <c r="S47" s="50"/>
      <c r="T47" s="64" t="e">
        <f t="shared" si="0"/>
        <v>#N/A</v>
      </c>
      <c r="U47" s="65" t="e">
        <f t="shared" si="1"/>
        <v>#N/A</v>
      </c>
      <c r="V47" s="64" t="e">
        <f t="shared" si="2"/>
        <v>#N/A</v>
      </c>
      <c r="W47" s="66" t="e">
        <f t="shared" si="3"/>
        <v>#N/A</v>
      </c>
      <c r="X47" s="67" t="e">
        <f t="shared" si="4"/>
        <v>#N/A</v>
      </c>
    </row>
    <row r="48" spans="1:24">
      <c r="A48" s="50"/>
      <c r="B48" s="74"/>
      <c r="C48" s="63"/>
      <c r="D48" s="63"/>
      <c r="E48" s="50"/>
      <c r="F48" s="50"/>
      <c r="G48" s="50"/>
      <c r="H48" s="50"/>
      <c r="I48" s="50"/>
      <c r="J48" s="50"/>
      <c r="K48" s="50"/>
      <c r="L48" s="50"/>
      <c r="M48" s="50"/>
      <c r="N48" s="50"/>
      <c r="O48" s="50"/>
      <c r="P48" s="50"/>
      <c r="Q48" s="50"/>
      <c r="R48" s="50"/>
      <c r="S48" s="50"/>
      <c r="T48" s="64" t="e">
        <f t="shared" si="0"/>
        <v>#N/A</v>
      </c>
      <c r="U48" s="65" t="e">
        <f t="shared" si="1"/>
        <v>#N/A</v>
      </c>
      <c r="V48" s="64" t="e">
        <f t="shared" si="2"/>
        <v>#N/A</v>
      </c>
      <c r="W48" s="66" t="e">
        <f t="shared" si="3"/>
        <v>#N/A</v>
      </c>
      <c r="X48" s="67" t="e">
        <f t="shared" si="4"/>
        <v>#N/A</v>
      </c>
    </row>
    <row r="49" spans="1:25">
      <c r="A49" s="50"/>
      <c r="B49" s="74"/>
      <c r="C49" s="63"/>
      <c r="D49" s="63"/>
      <c r="E49" s="50"/>
      <c r="F49" s="50"/>
      <c r="G49" s="50"/>
      <c r="H49" s="50"/>
      <c r="I49" s="50"/>
      <c r="J49" s="50"/>
      <c r="K49" s="50"/>
      <c r="L49" s="50"/>
      <c r="M49" s="50"/>
      <c r="N49" s="50"/>
      <c r="O49" s="50"/>
      <c r="P49" s="50"/>
      <c r="Q49" s="50"/>
      <c r="R49" s="50"/>
      <c r="S49" s="50"/>
      <c r="T49" s="64" t="e">
        <f t="shared" si="0"/>
        <v>#N/A</v>
      </c>
      <c r="U49" s="65" t="e">
        <f t="shared" si="1"/>
        <v>#N/A</v>
      </c>
      <c r="V49" s="64" t="e">
        <f t="shared" si="2"/>
        <v>#N/A</v>
      </c>
      <c r="W49" s="66" t="e">
        <f t="shared" si="3"/>
        <v>#N/A</v>
      </c>
      <c r="X49" s="67" t="e">
        <f t="shared" si="4"/>
        <v>#N/A</v>
      </c>
    </row>
    <row r="50" spans="1:25">
      <c r="A50" s="50"/>
      <c r="B50" s="74"/>
      <c r="C50" s="63"/>
      <c r="D50" s="63"/>
      <c r="E50" s="50"/>
      <c r="F50" s="50"/>
      <c r="G50" s="50"/>
      <c r="H50" s="50"/>
      <c r="I50" s="50"/>
      <c r="J50" s="50"/>
      <c r="K50" s="50"/>
      <c r="L50" s="50"/>
      <c r="M50" s="50"/>
      <c r="N50" s="50"/>
      <c r="O50" s="50"/>
      <c r="P50" s="50"/>
      <c r="Q50" s="50"/>
      <c r="R50" s="50"/>
      <c r="S50" s="50"/>
      <c r="T50" s="64" t="e">
        <f t="shared" si="0"/>
        <v>#N/A</v>
      </c>
      <c r="U50" s="65" t="e">
        <f t="shared" si="1"/>
        <v>#N/A</v>
      </c>
      <c r="V50" s="64" t="e">
        <f t="shared" si="2"/>
        <v>#N/A</v>
      </c>
      <c r="W50" s="66" t="e">
        <f t="shared" si="3"/>
        <v>#N/A</v>
      </c>
      <c r="X50" s="67" t="e">
        <f t="shared" si="4"/>
        <v>#N/A</v>
      </c>
    </row>
    <row r="51" spans="1:25">
      <c r="A51" s="50"/>
      <c r="B51" s="74"/>
      <c r="C51" s="63"/>
      <c r="D51" s="63"/>
      <c r="E51" s="50"/>
      <c r="F51" s="50"/>
      <c r="G51" s="50"/>
      <c r="H51" s="50"/>
      <c r="I51" s="50"/>
      <c r="J51" s="50"/>
      <c r="K51" s="50"/>
      <c r="L51" s="50"/>
      <c r="M51" s="50"/>
      <c r="N51" s="50"/>
      <c r="O51" s="50"/>
      <c r="P51" s="50"/>
      <c r="Q51" s="50"/>
      <c r="R51" s="50"/>
      <c r="S51" s="50"/>
      <c r="T51" s="64" t="e">
        <f t="shared" si="0"/>
        <v>#N/A</v>
      </c>
      <c r="U51" s="65" t="e">
        <f t="shared" si="1"/>
        <v>#N/A</v>
      </c>
      <c r="V51" s="64" t="e">
        <f t="shared" si="2"/>
        <v>#N/A</v>
      </c>
      <c r="W51" s="66" t="e">
        <f t="shared" si="3"/>
        <v>#N/A</v>
      </c>
      <c r="X51" s="67" t="e">
        <f t="shared" si="4"/>
        <v>#N/A</v>
      </c>
    </row>
    <row r="52" spans="1:25">
      <c r="A52" s="50"/>
      <c r="B52" s="74"/>
      <c r="C52" s="63"/>
      <c r="D52" s="63"/>
      <c r="E52" s="50"/>
      <c r="F52" s="50"/>
      <c r="G52" s="50"/>
      <c r="H52" s="50"/>
      <c r="I52" s="50"/>
      <c r="J52" s="50"/>
      <c r="K52" s="50"/>
      <c r="L52" s="50"/>
      <c r="M52" s="50"/>
      <c r="N52" s="50"/>
      <c r="O52" s="50"/>
      <c r="P52" s="50"/>
      <c r="Q52" s="50"/>
      <c r="R52" s="50"/>
      <c r="S52" s="50"/>
      <c r="T52" s="64" t="e">
        <f t="shared" si="0"/>
        <v>#N/A</v>
      </c>
      <c r="U52" s="65" t="e">
        <f t="shared" si="1"/>
        <v>#N/A</v>
      </c>
      <c r="V52" s="64" t="e">
        <f t="shared" si="2"/>
        <v>#N/A</v>
      </c>
      <c r="W52" s="66" t="e">
        <f t="shared" si="3"/>
        <v>#N/A</v>
      </c>
      <c r="X52" s="67" t="e">
        <f t="shared" si="4"/>
        <v>#N/A</v>
      </c>
    </row>
    <row r="53" spans="1:25">
      <c r="A53" s="50"/>
      <c r="B53" s="74"/>
      <c r="C53" s="63"/>
      <c r="D53" s="63"/>
      <c r="E53" s="50"/>
      <c r="F53" s="50"/>
      <c r="G53" s="50"/>
      <c r="H53" s="50"/>
      <c r="I53" s="50"/>
      <c r="J53" s="50"/>
      <c r="K53" s="50"/>
      <c r="L53" s="50"/>
      <c r="M53" s="50"/>
      <c r="N53" s="50"/>
      <c r="O53" s="50"/>
      <c r="P53" s="50"/>
      <c r="Q53" s="50"/>
      <c r="R53" s="50"/>
      <c r="S53" s="50"/>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sheetProtection formatCells="0" formatColumns="0" formatRows="0"/>
  <mergeCells count="9">
    <mergeCell ref="T56:W56"/>
    <mergeCell ref="T57:W57"/>
    <mergeCell ref="A59:X65"/>
    <mergeCell ref="A1:C1"/>
    <mergeCell ref="A2:D2"/>
    <mergeCell ref="E2:S2"/>
    <mergeCell ref="T2:X2"/>
    <mergeCell ref="T54:W54"/>
    <mergeCell ref="T55:W55"/>
  </mergeCells>
  <phoneticPr fontId="13" type="noConversion"/>
  <conditionalFormatting sqref="A14:N33">
    <cfRule type="containsErrors" dxfId="519" priority="3">
      <formula>ISERROR(A14)</formula>
    </cfRule>
  </conditionalFormatting>
  <conditionalFormatting sqref="A4:X4 C5:X6 O7:X33 A34:X53 B5:B34">
    <cfRule type="containsErrors" dxfId="518" priority="65">
      <formula>ISERROR(A4)</formula>
    </cfRule>
  </conditionalFormatting>
  <conditionalFormatting sqref="C7:N13 A5:A13">
    <cfRule type="containsErrors" dxfId="517" priority="15">
      <formula>ISERROR(A5)</formula>
    </cfRule>
  </conditionalFormatting>
  <conditionalFormatting sqref="E4:S53">
    <cfRule type="cellIs" dxfId="515" priority="1" operator="equal">
      <formula>"Yes"</formula>
    </cfRule>
    <cfRule type="cellIs" dxfId="514" priority="2" operator="equal">
      <formula>"No"</formula>
    </cfRule>
  </conditionalFormatting>
  <conditionalFormatting sqref="X4:X53">
    <cfRule type="cellIs" dxfId="499" priority="63" operator="equal">
      <formula>"Compliant"</formula>
    </cfRule>
    <cfRule type="cellIs" dxfId="498" priority="64" operator="equal">
      <formula>"Non-compliant"</formula>
    </cfRule>
  </conditionalFormatting>
  <conditionalFormatting sqref="X57">
    <cfRule type="containsErrors" dxfId="497" priority="66">
      <formula>ISERROR(X57)</formula>
    </cfRule>
  </conditionalFormatting>
  <dataValidations count="2">
    <dataValidation type="list" allowBlank="1" showInputMessage="1" showErrorMessage="1" sqref="S4:S53 E4:R54" xr:uid="{E3BA8D76-2CCD-4E57-807E-20F896FCE6AB}">
      <formula1>"Yes,No"</formula1>
    </dataValidation>
    <dataValidation type="list" allowBlank="1" showInputMessage="1" showErrorMessage="1" sqref="D4:D53" xr:uid="{8D78DF8B-5EE2-479D-9F08-2E0BFB8F6255}">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0" id="{EE305C14-CECE-413C-B707-2ECE2CBCAAAE}">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29" id="{EC5E550A-D914-43BA-888A-B660D53E537A}">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28" id="{B159DB95-16FC-4E57-AB14-7F87B2EED797}">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27" id="{56823D1F-9E1A-490F-8D4F-0C7F9A600B7A}">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26" id="{E8336EF1-9FC7-4F8B-A78E-0900A2D547CB}">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25" id="{A1FA8057-0B44-4902-AFAC-A246230BA5FE}">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24" id="{430EFA18-2469-4AFD-847A-942C359F52C3}">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23" id="{0E4C11F8-FC9C-42C2-AF63-7DEA3F0C8A5A}">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22" id="{4F65EFCD-F67C-470B-9E1E-50747F3B0652}">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21" id="{A77FED04-C570-4D59-B408-6C979ED586ED}">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20" id="{CC143A06-1478-4869-998B-F13AC64ED26B}">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19" id="{DB111A49-44AB-4890-AE6C-C5F7E13020C3}">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18" id="{980E18D2-4C5D-4E7F-AD47-7759E99B0613}">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17" id="{5DD7CF03-7759-4DE5-AF36-30CDE754923D}">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16" id="{A2829B45-402F-4572-897B-B55855E0DB75}">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5FBF018-647E-431B-8E77-D513058899BB}">
          <x14:formula1>
            <xm:f>Jobs!$A$2:$A$16</xm:f>
          </x14:formula1>
          <xm:sqref>A4:A54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B607-6487-41C4-8BAC-67469CF57DFC}">
  <sheetPr>
    <tabColor rgb="FFFDEFA6"/>
  </sheetPr>
  <dimension ref="A1:Z67"/>
  <sheetViews>
    <sheetView showGridLines="0" zoomScaleNormal="100" workbookViewId="0">
      <pane ySplit="3" topLeftCell="A4" activePane="bottomLeft" state="frozen"/>
      <selection pane="bottomLeft" activeCell="A4" sqref="A4"/>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Data'!E4="","MONTH 1",'Summary Data'!E4)</f>
        <v>Month_3</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12"/>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sheetProtection formatCells="0" formatColumns="0" formatRows="0"/>
  <mergeCells count="9">
    <mergeCell ref="T56:W56"/>
    <mergeCell ref="T57:W57"/>
    <mergeCell ref="A59:X65"/>
    <mergeCell ref="A1:C1"/>
    <mergeCell ref="A2:D2"/>
    <mergeCell ref="E2:S2"/>
    <mergeCell ref="T2:X2"/>
    <mergeCell ref="T54:W54"/>
    <mergeCell ref="T55:W55"/>
  </mergeCells>
  <phoneticPr fontId="13" type="noConversion"/>
  <conditionalFormatting sqref="A5:B33">
    <cfRule type="containsErrors" dxfId="496" priority="15">
      <formula>ISERROR(A5)</formula>
    </cfRule>
  </conditionalFormatting>
  <conditionalFormatting sqref="A4:O4 C5:O10 O11">
    <cfRule type="containsErrors" dxfId="495" priority="33">
      <formula>ISERROR(A4)</formula>
    </cfRule>
  </conditionalFormatting>
  <conditionalFormatting sqref="C11:N33">
    <cfRule type="containsErrors" dxfId="494" priority="3">
      <formula>ISERROR(C11)</formula>
    </cfRule>
  </conditionalFormatting>
  <conditionalFormatting sqref="E11:N33">
    <cfRule type="cellIs" dxfId="492" priority="1" operator="equal">
      <formula>"Yes"</formula>
    </cfRule>
    <cfRule type="cellIs" dxfId="491" priority="2" operator="equal">
      <formula>"No"</formula>
    </cfRule>
  </conditionalFormatting>
  <conditionalFormatting sqref="E4:O10 O11">
    <cfRule type="cellIs" dxfId="490" priority="31" operator="equal">
      <formula>"Yes"</formula>
    </cfRule>
    <cfRule type="cellIs" dxfId="489" priority="32" operator="equal">
      <formula>"No"</formula>
    </cfRule>
  </conditionalFormatting>
  <conditionalFormatting sqref="P4:S11 O12:S33 E34:S53">
    <cfRule type="cellIs" dxfId="477" priority="34" operator="equal">
      <formula>"Yes"</formula>
    </cfRule>
    <cfRule type="cellIs" dxfId="476" priority="35" operator="equal">
      <formula>"No"</formula>
    </cfRule>
  </conditionalFormatting>
  <conditionalFormatting sqref="P4:X11 O12:X33 A34:X53">
    <cfRule type="containsErrors" dxfId="475" priority="38">
      <formula>ISERROR(A4)</formula>
    </cfRule>
  </conditionalFormatting>
  <conditionalFormatting sqref="X4:X53">
    <cfRule type="cellIs" dxfId="471" priority="36" operator="equal">
      <formula>"Compliant"</formula>
    </cfRule>
    <cfRule type="cellIs" dxfId="470" priority="37" operator="equal">
      <formula>"Non-compliant"</formula>
    </cfRule>
  </conditionalFormatting>
  <conditionalFormatting sqref="X57">
    <cfRule type="containsErrors" dxfId="469" priority="39">
      <formula>ISERROR(X57)</formula>
    </cfRule>
  </conditionalFormatting>
  <dataValidations count="2">
    <dataValidation type="list" allowBlank="1" showInputMessage="1" showErrorMessage="1" sqref="S4:S53 E4:R54" xr:uid="{E44D281F-2360-4E7E-9CBE-7AE0E981F0FB}">
      <formula1>"Yes,No"</formula1>
    </dataValidation>
    <dataValidation type="list" allowBlank="1" showInputMessage="1" showErrorMessage="1" sqref="D4:D53" xr:uid="{8D3460B6-2D94-48F6-82D1-CE7BEFC7AAD5}">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0" id="{51DCA97A-ADEF-4C55-B9E9-FFE6F7455BF7}">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29" id="{B5F9C6D5-80F1-4F26-B806-F02D373A8078}">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28" id="{40A9BA40-2753-406D-8E82-35198C0D0155}">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27" id="{7CC78A38-0AEA-49EF-87B5-755778B2C818}">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26" id="{534F52B1-E8AC-48A7-AEEF-D88D75F7685A}">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25" id="{C9A74EE5-2EC1-427A-A680-8CEAFABF18F0}">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24" id="{B1CD3A9A-80F3-4D53-BA17-4FAFA4FE50E8}">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23" id="{F78764F4-0C85-4DDF-AC39-F689FEDBA48F}">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22" id="{C05D9084-E4BB-4F2A-B65E-6B715936FA8F}">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21" id="{37E75D56-249C-4718-AF80-771C66C61176}">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20" id="{16B94AF6-3081-42D1-AB52-2A996237BF2B}">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19" id="{0E119FB8-4D86-4778-9634-1A0C6EF35C97}">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18" id="{58CAAAEB-550D-401D-B1F5-A1CDC91422D6}">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17" id="{AC1E9097-81F2-4170-8023-C9A97F91D177}">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16" id="{C86126C6-5EF1-46EE-B9A3-7CEC2FD35E43}">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28759A8-021E-4AFC-97C4-92D165DC05C5}">
          <x14:formula1>
            <xm:f>Jobs!$A$2:$A$16</xm:f>
          </x14:formula1>
          <xm:sqref>A4:A54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2752-4D36-4E64-BBE3-3C53B6F07413}">
  <sheetPr>
    <tabColor rgb="FFFDEFA6"/>
  </sheetPr>
  <dimension ref="A1:Z67"/>
  <sheetViews>
    <sheetView showGridLines="0" zoomScaleNormal="100" workbookViewId="0">
      <pane ySplit="3" topLeftCell="A4" activePane="bottomLeft" state="frozen"/>
      <selection pane="bottomLeft" activeCell="A4" sqref="A4"/>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Data'!F4="","MONTH 1",'Summary Data'!F4)</f>
        <v>Month_4</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12"/>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sheetProtection formatCells="0" formatColumns="0" formatRows="0"/>
  <mergeCells count="9">
    <mergeCell ref="T56:W56"/>
    <mergeCell ref="T57:W57"/>
    <mergeCell ref="A59:X65"/>
    <mergeCell ref="A1:C1"/>
    <mergeCell ref="A2:D2"/>
    <mergeCell ref="E2:S2"/>
    <mergeCell ref="T2:X2"/>
    <mergeCell ref="T54:W54"/>
    <mergeCell ref="T55:W55"/>
  </mergeCells>
  <phoneticPr fontId="13" type="noConversion"/>
  <conditionalFormatting sqref="A4:O4 C5:O10 O11">
    <cfRule type="containsErrors" dxfId="468" priority="30">
      <formula>ISERROR(A4)</formula>
    </cfRule>
  </conditionalFormatting>
  <conditionalFormatting sqref="C11:N17 A5:B33 C18:D33">
    <cfRule type="containsErrors" dxfId="467" priority="12">
      <formula>ISERROR(A5)</formula>
    </cfRule>
  </conditionalFormatting>
  <conditionalFormatting sqref="E11:N34">
    <cfRule type="cellIs" dxfId="465" priority="1" operator="equal">
      <formula>"Yes"</formula>
    </cfRule>
    <cfRule type="cellIs" dxfId="464" priority="2" operator="equal">
      <formula>"No"</formula>
    </cfRule>
  </conditionalFormatting>
  <conditionalFormatting sqref="E18:N34">
    <cfRule type="containsErrors" dxfId="463" priority="3">
      <formula>ISERROR(E18)</formula>
    </cfRule>
  </conditionalFormatting>
  <conditionalFormatting sqref="E4:O10 O11">
    <cfRule type="cellIs" dxfId="462" priority="28" operator="equal">
      <formula>"Yes"</formula>
    </cfRule>
    <cfRule type="cellIs" dxfId="461" priority="29" operator="equal">
      <formula>"No"</formula>
    </cfRule>
  </conditionalFormatting>
  <conditionalFormatting sqref="P4:S11 O12:S34 E35:S53">
    <cfRule type="cellIs" dxfId="449" priority="31" operator="equal">
      <formula>"Yes"</formula>
    </cfRule>
    <cfRule type="cellIs" dxfId="448" priority="32" operator="equal">
      <formula>"No"</formula>
    </cfRule>
  </conditionalFormatting>
  <conditionalFormatting sqref="P4:X11 O12:X34 A35:X53 A34:D34">
    <cfRule type="containsErrors" dxfId="447" priority="35">
      <formula>ISERROR(A4)</formula>
    </cfRule>
  </conditionalFormatting>
  <conditionalFormatting sqref="X4:X53">
    <cfRule type="cellIs" dxfId="443" priority="33" operator="equal">
      <formula>"Compliant"</formula>
    </cfRule>
    <cfRule type="cellIs" dxfId="442" priority="34" operator="equal">
      <formula>"Non-compliant"</formula>
    </cfRule>
  </conditionalFormatting>
  <conditionalFormatting sqref="X57">
    <cfRule type="containsErrors" dxfId="441" priority="36">
      <formula>ISERROR(X57)</formula>
    </cfRule>
  </conditionalFormatting>
  <dataValidations count="2">
    <dataValidation type="list" allowBlank="1" showInputMessage="1" showErrorMessage="1" sqref="S4:S53 E4:R54" xr:uid="{034AA492-D1D9-433A-8903-5FD7CCB0DB09}">
      <formula1>"Yes,No"</formula1>
    </dataValidation>
    <dataValidation type="list" allowBlank="1" showInputMessage="1" showErrorMessage="1" sqref="D4:D53" xr:uid="{15A8C942-1429-4C2D-A3A8-6C2A39ABEF82}">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7" id="{BF5F07C8-A3FE-4EC6-A484-C267CB163D47}">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26" id="{BDFC021F-2B4E-44C0-A058-36998B469308}">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25" id="{4A75FD23-6C72-4314-9C9A-10B02B659211}">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24" id="{993DA226-A47D-4D2D-AD99-59257A7D56FC}">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23" id="{118AE258-D9C0-42CE-88D1-CCB6BBF87320}">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22" id="{7F58ED29-8E69-4CC1-97D5-4EFF6951DB0A}">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21" id="{1DC2A6D0-FD57-4F01-BE7B-250B549B83DA}">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20" id="{418DE88E-4F84-441D-8C92-C6BB8E5692AA}">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19" id="{01C8DB2D-B9C5-4265-A94A-5300DF49AB72}">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18" id="{FAA38A6C-DDBD-4CB9-8469-7037A69647BA}">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17" id="{9588CE31-56B8-46E1-9403-E071D438EAB9}">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16" id="{8FD641E0-9E0D-44D5-B338-5CD5093A8B05}">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15" id="{14D4547E-ECB5-4653-9547-151EBDBAE2E7}">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14" id="{0CA20199-12ED-489E-BB75-3FAE8F17FEC7}">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13" id="{F7A0A320-06BE-42E8-B2C3-7138071C5B48}">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7F260E8-B14A-4679-AB0F-383F70522068}">
          <x14:formula1>
            <xm:f>Jobs!$A$2:$A$16</xm:f>
          </x14:formula1>
          <xm:sqref>A4:A54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892BC-07A6-4410-8FDC-5BD9F947F71F}">
  <sheetPr>
    <tabColor rgb="FFFDEFA6"/>
  </sheetPr>
  <dimension ref="A1:Z67"/>
  <sheetViews>
    <sheetView showGridLines="0" zoomScaleNormal="100" workbookViewId="0">
      <pane ySplit="3" topLeftCell="A4" activePane="bottomLeft" state="frozen"/>
      <selection pane="bottomLeft" activeCell="A2" sqref="A2:D2"/>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Data'!G4="","MONTH 1",'Summary Data'!G4)</f>
        <v>Month_5</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12"/>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sheetProtection formatCells="0" formatColumns="0" formatRows="0"/>
  <mergeCells count="9">
    <mergeCell ref="T56:W56"/>
    <mergeCell ref="T57:W57"/>
    <mergeCell ref="A59:X65"/>
    <mergeCell ref="A1:C1"/>
    <mergeCell ref="A2:D2"/>
    <mergeCell ref="E2:S2"/>
    <mergeCell ref="T2:X2"/>
    <mergeCell ref="T54:W54"/>
    <mergeCell ref="T55:W55"/>
  </mergeCells>
  <phoneticPr fontId="13" type="noConversion"/>
  <conditionalFormatting sqref="A5:B33">
    <cfRule type="containsErrors" dxfId="440" priority="58">
      <formula>ISERROR(A5)</formula>
    </cfRule>
  </conditionalFormatting>
  <conditionalFormatting sqref="A4:O4 C5:O10 O11">
    <cfRule type="containsErrors" dxfId="439" priority="79">
      <formula>ISERROR(A4)</formula>
    </cfRule>
  </conditionalFormatting>
  <conditionalFormatting sqref="C11:N17 C18:C33">
    <cfRule type="containsErrors" dxfId="438" priority="61">
      <formula>ISERROR(C11)</formula>
    </cfRule>
  </conditionalFormatting>
  <conditionalFormatting sqref="E27:F28">
    <cfRule type="cellIs" dxfId="436" priority="31" operator="equal">
      <formula>"Yes"</formula>
    </cfRule>
    <cfRule type="cellIs" dxfId="435" priority="32" operator="equal">
      <formula>"No"</formula>
    </cfRule>
    <cfRule type="containsErrors" dxfId="434" priority="33">
      <formula>ISERROR(E27)</formula>
    </cfRule>
  </conditionalFormatting>
  <conditionalFormatting sqref="E23:G26 E26:E28 G27:G28 N20:N28 I22:I25 J18:N19">
    <cfRule type="cellIs" dxfId="433" priority="56" operator="equal">
      <formula>"No"</formula>
    </cfRule>
    <cfRule type="cellIs" dxfId="432" priority="55" operator="equal">
      <formula>"Yes"</formula>
    </cfRule>
  </conditionalFormatting>
  <conditionalFormatting sqref="E22:H25 N29:S33 P4:S11 O12:S28 M34:S37 I40 E41:I44 E45:S53">
    <cfRule type="cellIs" dxfId="431" priority="81" operator="equal">
      <formula>"No"</formula>
    </cfRule>
    <cfRule type="cellIs" dxfId="430" priority="80" operator="equal">
      <formula>"Yes"</formula>
    </cfRule>
  </conditionalFormatting>
  <conditionalFormatting sqref="E30:H40">
    <cfRule type="cellIs" dxfId="429" priority="47" operator="equal">
      <formula>"No"</formula>
    </cfRule>
    <cfRule type="containsErrors" dxfId="428" priority="48">
      <formula>ISERROR(E30)</formula>
    </cfRule>
    <cfRule type="cellIs" dxfId="427" priority="46" operator="equal">
      <formula>"Yes"</formula>
    </cfRule>
  </conditionalFormatting>
  <conditionalFormatting sqref="E18:I22">
    <cfRule type="cellIs" dxfId="426" priority="28" operator="equal">
      <formula>"Yes"</formula>
    </cfRule>
    <cfRule type="cellIs" dxfId="425" priority="29" operator="equal">
      <formula>"No"</formula>
    </cfRule>
  </conditionalFormatting>
  <conditionalFormatting sqref="E22:I22">
    <cfRule type="containsErrors" dxfId="424" priority="30">
      <formula>ISERROR(E22)</formula>
    </cfRule>
  </conditionalFormatting>
  <conditionalFormatting sqref="E26:I29">
    <cfRule type="cellIs" dxfId="423" priority="52" operator="equal">
      <formula>"Yes"</formula>
    </cfRule>
    <cfRule type="containsErrors" dxfId="422" priority="54">
      <formula>ISERROR(E26)</formula>
    </cfRule>
    <cfRule type="cellIs" dxfId="421" priority="53" operator="equal">
      <formula>"No"</formula>
    </cfRule>
  </conditionalFormatting>
  <conditionalFormatting sqref="E11:N17">
    <cfRule type="cellIs" dxfId="420" priority="60" operator="equal">
      <formula>"No"</formula>
    </cfRule>
    <cfRule type="cellIs" dxfId="419" priority="59" operator="equal">
      <formula>"Yes"</formula>
    </cfRule>
  </conditionalFormatting>
  <conditionalFormatting sqref="E4:O10 O11">
    <cfRule type="cellIs" dxfId="418" priority="78" operator="equal">
      <formula>"No"</formula>
    </cfRule>
    <cfRule type="cellIs" dxfId="417" priority="77" operator="equal">
      <formula>"Yes"</formula>
    </cfRule>
  </conditionalFormatting>
  <conditionalFormatting sqref="F26:G28">
    <cfRule type="cellIs" dxfId="415" priority="16" operator="equal">
      <formula>"Yes"</formula>
    </cfRule>
    <cfRule type="cellIs" dxfId="414" priority="17" operator="equal">
      <formula>"No"</formula>
    </cfRule>
    <cfRule type="containsErrors" dxfId="413" priority="18">
      <formula>ISERROR(F26)</formula>
    </cfRule>
  </conditionalFormatting>
  <conditionalFormatting sqref="H23:I28">
    <cfRule type="cellIs" dxfId="410" priority="22" operator="equal">
      <formula>"Yes"</formula>
    </cfRule>
    <cfRule type="cellIs" dxfId="409" priority="23" operator="equal">
      <formula>"No"</formula>
    </cfRule>
  </conditionalFormatting>
  <conditionalFormatting sqref="H25:I28">
    <cfRule type="containsErrors" dxfId="408" priority="24">
      <formula>ISERROR(H25)</formula>
    </cfRule>
  </conditionalFormatting>
  <conditionalFormatting sqref="I30:J37">
    <cfRule type="cellIs" dxfId="406" priority="7" operator="equal">
      <formula>"Yes"</formula>
    </cfRule>
    <cfRule type="cellIs" dxfId="405" priority="8" operator="equal">
      <formula>"No"</formula>
    </cfRule>
    <cfRule type="containsErrors" dxfId="404" priority="9">
      <formula>ISERROR(I30)</formula>
    </cfRule>
  </conditionalFormatting>
  <conditionalFormatting sqref="I38:J39">
    <cfRule type="containsErrors" dxfId="403" priority="15">
      <formula>ISERROR(I38)</formula>
    </cfRule>
  </conditionalFormatting>
  <conditionalFormatting sqref="I38:S39">
    <cfRule type="cellIs" dxfId="402" priority="14" operator="equal">
      <formula>"No"</formula>
    </cfRule>
    <cfRule type="cellIs" dxfId="401" priority="13" operator="equal">
      <formula>"Yes"</formula>
    </cfRule>
  </conditionalFormatting>
  <conditionalFormatting sqref="J40:K44">
    <cfRule type="containsErrors" dxfId="399" priority="3">
      <formula>ISERROR(J40)</formula>
    </cfRule>
  </conditionalFormatting>
  <conditionalFormatting sqref="J20:M26">
    <cfRule type="containsErrors" dxfId="398" priority="36">
      <formula>ISERROR(J20)</formula>
    </cfRule>
  </conditionalFormatting>
  <conditionalFormatting sqref="J20:M29">
    <cfRule type="cellIs" dxfId="397" priority="34" operator="equal">
      <formula>"Yes"</formula>
    </cfRule>
    <cfRule type="cellIs" dxfId="396" priority="35" operator="equal">
      <formula>"No"</formula>
    </cfRule>
  </conditionalFormatting>
  <conditionalFormatting sqref="J27:M29 M28:N30 K30:M32 N31:N33 M33">
    <cfRule type="containsErrors" dxfId="395" priority="42">
      <formula>ISERROR(J27)</formula>
    </cfRule>
  </conditionalFormatting>
  <conditionalFormatting sqref="J18:N19 N20:N28 I22:I25 H23:I24 E23:G26 E26:E28 G27:G28 D18:I21">
    <cfRule type="containsErrors" dxfId="394" priority="57">
      <formula>ISERROR(D18)</formula>
    </cfRule>
  </conditionalFormatting>
  <conditionalFormatting sqref="J40:S44">
    <cfRule type="cellIs" dxfId="393" priority="1" operator="equal">
      <formula>"Yes"</formula>
    </cfRule>
    <cfRule type="cellIs" dxfId="392" priority="2" operator="equal">
      <formula>"No"</formula>
    </cfRule>
  </conditionalFormatting>
  <conditionalFormatting sqref="K33:L37">
    <cfRule type="containsErrors" dxfId="390" priority="6">
      <formula>ISERROR(K33)</formula>
    </cfRule>
    <cfRule type="cellIs" dxfId="389" priority="5" operator="equal">
      <formula>"No"</formula>
    </cfRule>
    <cfRule type="cellIs" dxfId="388" priority="4" operator="equal">
      <formula>"Yes"</formula>
    </cfRule>
  </conditionalFormatting>
  <conditionalFormatting sqref="M28:N30 K30:M32 N31:N33 M33">
    <cfRule type="cellIs" dxfId="385" priority="41" operator="equal">
      <formula>"No"</formula>
    </cfRule>
    <cfRule type="cellIs" dxfId="384" priority="40" operator="equal">
      <formula>"Yes"</formula>
    </cfRule>
  </conditionalFormatting>
  <conditionalFormatting sqref="P4:X11 O12:X28 N29:X33 M34:X37 K38:X39 L40:X44 A45:X53 D22:H25 I40 A41:I44 D26:D33 A34:D40">
    <cfRule type="containsErrors" dxfId="380" priority="84">
      <formula>ISERROR(A4)</formula>
    </cfRule>
  </conditionalFormatting>
  <conditionalFormatting sqref="X4:X53">
    <cfRule type="cellIs" dxfId="376" priority="82" operator="equal">
      <formula>"Compliant"</formula>
    </cfRule>
    <cfRule type="cellIs" dxfId="375" priority="83" operator="equal">
      <formula>"Non-compliant"</formula>
    </cfRule>
  </conditionalFormatting>
  <conditionalFormatting sqref="X57">
    <cfRule type="containsErrors" dxfId="374" priority="85">
      <formula>ISERROR(X57)</formula>
    </cfRule>
  </conditionalFormatting>
  <dataValidations count="2">
    <dataValidation type="list" allowBlank="1" showInputMessage="1" showErrorMessage="1" sqref="S4:S53 E4:R54" xr:uid="{948A529C-CAC1-4EA9-8D96-688186B7B68B}">
      <formula1>"Yes,No"</formula1>
    </dataValidation>
    <dataValidation type="list" allowBlank="1" showInputMessage="1" showErrorMessage="1" sqref="D4:D53" xr:uid="{861009F1-19C7-42B3-BF70-BC695C35F544}">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6" id="{792BAE8A-4665-422C-93B3-EB807479E1C0}">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75" id="{A5B81C9F-EC3C-4D57-B811-AF52A83342E3}">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74" id="{F2EEB552-6F67-4B07-9D66-99426A917411}">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73" id="{53589550-4537-441E-88C1-C36D125739F3}">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72" id="{C31CE6DE-091F-412A-9010-89C3C5C1C144}">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71" id="{651C73B7-1BC8-4546-869E-79EB15FF467B}">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70" id="{A1BF7FBC-CC86-41B0-9EF3-82D8EBE2A45C}">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69" id="{DA344D28-4479-48D1-B0A4-4F793E8A234E}">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68" id="{BD7BD298-E7A4-41D9-A631-D06AAFB90E91}">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67" id="{6196862F-522D-4F5C-8214-A446A6E46103}">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66" id="{E77803D6-0F19-415F-818F-28A4F0C6C97F}">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65" id="{4694EE46-EE52-48C5-940D-AF2993242F1B}">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64" id="{27FB5968-ED0E-4651-8C07-032208F0A542}">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63" id="{4D83CEDA-381B-4BCC-B0F2-9DD0C2FAEE34}">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62" id="{032B2381-8B04-4ACE-8C92-C405AA8ED4A4}">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B3D003E-1212-4A85-AB21-DD85DF231E0E}">
          <x14:formula1>
            <xm:f>Jobs!$A$2:$A$16</xm:f>
          </x14:formula1>
          <xm:sqref>A4:A54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64305-F22C-46D3-B259-39D178673F5F}">
  <sheetPr>
    <tabColor rgb="FFFDEFA6"/>
  </sheetPr>
  <dimension ref="A1:Z67"/>
  <sheetViews>
    <sheetView showGridLines="0" zoomScaleNormal="100" workbookViewId="0">
      <pane ySplit="3" topLeftCell="A4" activePane="bottomLeft" state="frozen"/>
      <selection pane="bottomLeft" activeCell="A4" sqref="A4"/>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Data'!H4="","MONTH 1",'Summary Data'!H4)</f>
        <v>Month_6</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8"/>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sheetProtection formatCells="0" formatColumns="0" formatRows="0"/>
  <mergeCells count="9">
    <mergeCell ref="T56:W56"/>
    <mergeCell ref="T57:W57"/>
    <mergeCell ref="A59:X65"/>
    <mergeCell ref="A1:C1"/>
    <mergeCell ref="A2:D2"/>
    <mergeCell ref="E2:S2"/>
    <mergeCell ref="T2:X2"/>
    <mergeCell ref="T54:W54"/>
    <mergeCell ref="T55:W55"/>
  </mergeCells>
  <phoneticPr fontId="13" type="noConversion"/>
  <conditionalFormatting sqref="A4:D33">
    <cfRule type="containsErrors" dxfId="373" priority="238">
      <formula>ISERROR(A4)</formula>
    </cfRule>
  </conditionalFormatting>
  <conditionalFormatting sqref="A34:K36">
    <cfRule type="containsErrors" dxfId="372" priority="165">
      <formula>ISERROR(A34)</formula>
    </cfRule>
  </conditionalFormatting>
  <conditionalFormatting sqref="E27:E33">
    <cfRule type="cellIs" dxfId="370" priority="1" operator="equal">
      <formula>"Yes"</formula>
    </cfRule>
    <cfRule type="cellIs" dxfId="369" priority="2" operator="equal">
      <formula>"No"</formula>
    </cfRule>
    <cfRule type="containsErrors" dxfId="368" priority="3">
      <formula>ISERROR(E27)</formula>
    </cfRule>
  </conditionalFormatting>
  <conditionalFormatting sqref="E19:G33">
    <cfRule type="cellIs" dxfId="367" priority="13" operator="equal">
      <formula>"Yes"</formula>
    </cfRule>
    <cfRule type="cellIs" dxfId="366" priority="14" operator="equal">
      <formula>"No"</formula>
    </cfRule>
    <cfRule type="containsErrors" dxfId="365" priority="15">
      <formula>ISERROR(E19)</formula>
    </cfRule>
  </conditionalFormatting>
  <conditionalFormatting sqref="E15:H18">
    <cfRule type="cellIs" dxfId="364" priority="148" operator="equal">
      <formula>"Yes"</formula>
    </cfRule>
    <cfRule type="cellIs" dxfId="363" priority="149" operator="equal">
      <formula>"No"</formula>
    </cfRule>
    <cfRule type="containsErrors" dxfId="362" priority="150">
      <formula>ISERROR(E15)</formula>
    </cfRule>
  </conditionalFormatting>
  <conditionalFormatting sqref="E11:K20">
    <cfRule type="cellIs" dxfId="361" priority="197" operator="equal">
      <formula>"No"</formula>
    </cfRule>
    <cfRule type="cellIs" dxfId="360" priority="196" operator="equal">
      <formula>"Yes"</formula>
    </cfRule>
    <cfRule type="containsErrors" dxfId="359" priority="198">
      <formula>ISERROR(E11)</formula>
    </cfRule>
  </conditionalFormatting>
  <conditionalFormatting sqref="E34:K36">
    <cfRule type="cellIs" dxfId="358" priority="163" operator="equal">
      <formula>"Yes"</formula>
    </cfRule>
    <cfRule type="cellIs" dxfId="357" priority="164" operator="equal">
      <formula>"No"</formula>
    </cfRule>
  </conditionalFormatting>
  <conditionalFormatting sqref="E4:N10">
    <cfRule type="containsErrors" dxfId="356" priority="247">
      <formula>ISERROR(E4)</formula>
    </cfRule>
    <cfRule type="cellIs" dxfId="355" priority="246" operator="equal">
      <formula>"No"</formula>
    </cfRule>
    <cfRule type="cellIs" dxfId="354" priority="245" operator="equal">
      <formula>"Yes"</formula>
    </cfRule>
  </conditionalFormatting>
  <conditionalFormatting sqref="F15 E16:F16">
    <cfRule type="containsErrors" dxfId="352" priority="228">
      <formula>ISERROR(E15)</formula>
    </cfRule>
    <cfRule type="cellIs" dxfId="351" priority="227" operator="equal">
      <formula>"No"</formula>
    </cfRule>
    <cfRule type="cellIs" dxfId="350" priority="226" operator="equal">
      <formula>"Yes"</formula>
    </cfRule>
  </conditionalFormatting>
  <conditionalFormatting sqref="H19:H29">
    <cfRule type="cellIs" dxfId="347" priority="118" operator="equal">
      <formula>"Yes"</formula>
    </cfRule>
    <cfRule type="cellIs" dxfId="346" priority="119" operator="equal">
      <formula>"No"</formula>
    </cfRule>
    <cfRule type="containsErrors" dxfId="345" priority="120">
      <formula>ISERROR(H19)</formula>
    </cfRule>
  </conditionalFormatting>
  <conditionalFormatting sqref="H27:H31">
    <cfRule type="containsErrors" dxfId="344" priority="183">
      <formula>ISERROR(H27)</formula>
    </cfRule>
    <cfRule type="cellIs" dxfId="343" priority="182" operator="equal">
      <formula>"No"</formula>
    </cfRule>
    <cfRule type="cellIs" dxfId="342" priority="181" operator="equal">
      <formula>"Yes"</formula>
    </cfRule>
  </conditionalFormatting>
  <conditionalFormatting sqref="H32:J33">
    <cfRule type="containsErrors" dxfId="341" priority="174">
      <formula>ISERROR(H32)</formula>
    </cfRule>
    <cfRule type="cellIs" dxfId="340" priority="172" operator="equal">
      <formula>"Yes"</formula>
    </cfRule>
    <cfRule type="cellIs" dxfId="339" priority="173" operator="equal">
      <formula>"No"</formula>
    </cfRule>
  </conditionalFormatting>
  <conditionalFormatting sqref="H21:K26">
    <cfRule type="containsErrors" dxfId="338" priority="159">
      <formula>ISERROR(H21)</formula>
    </cfRule>
    <cfRule type="cellIs" dxfId="337" priority="158" operator="equal">
      <formula>"No"</formula>
    </cfRule>
    <cfRule type="cellIs" dxfId="336" priority="157" operator="equal">
      <formula>"Yes"</formula>
    </cfRule>
  </conditionalFormatting>
  <conditionalFormatting sqref="I29:J31">
    <cfRule type="containsErrors" dxfId="334" priority="168">
      <formula>ISERROR(I29)</formula>
    </cfRule>
    <cfRule type="cellIs" dxfId="333" priority="167" operator="equal">
      <formula>"No"</formula>
    </cfRule>
    <cfRule type="cellIs" dxfId="332" priority="166" operator="equal">
      <formula>"Yes"</formula>
    </cfRule>
  </conditionalFormatting>
  <conditionalFormatting sqref="I27:K28">
    <cfRule type="cellIs" dxfId="331" priority="190" operator="equal">
      <formula>"Yes"</formula>
    </cfRule>
    <cfRule type="cellIs" dxfId="330" priority="191" operator="equal">
      <formula>"No"</formula>
    </cfRule>
    <cfRule type="containsErrors" dxfId="329" priority="192">
      <formula>ISERROR(I27)</formula>
    </cfRule>
  </conditionalFormatting>
  <conditionalFormatting sqref="K29:K33">
    <cfRule type="cellIs" dxfId="326" priority="161" operator="equal">
      <formula>"No"</formula>
    </cfRule>
    <cfRule type="cellIs" dxfId="325" priority="160" operator="equal">
      <formula>"Yes"</formula>
    </cfRule>
    <cfRule type="containsErrors" dxfId="324" priority="162">
      <formula>ISERROR(K29)</formula>
    </cfRule>
  </conditionalFormatting>
  <conditionalFormatting sqref="L17:L23">
    <cfRule type="containsErrors" dxfId="322" priority="81">
      <formula>ISERROR(L17)</formula>
    </cfRule>
    <cfRule type="cellIs" dxfId="321" priority="80" operator="equal">
      <formula>"No"</formula>
    </cfRule>
    <cfRule type="cellIs" dxfId="320" priority="79" operator="equal">
      <formula>"Yes"</formula>
    </cfRule>
  </conditionalFormatting>
  <conditionalFormatting sqref="L30:L36">
    <cfRule type="cellIs" dxfId="319" priority="40" operator="equal">
      <formula>"Yes"</formula>
    </cfRule>
    <cfRule type="cellIs" dxfId="318" priority="41" operator="equal">
      <formula>"No"</formula>
    </cfRule>
    <cfRule type="containsErrors" dxfId="317" priority="42">
      <formula>ISERROR(L30)</formula>
    </cfRule>
  </conditionalFormatting>
  <conditionalFormatting sqref="L11:N23">
    <cfRule type="cellIs" dxfId="316" priority="91" operator="equal">
      <formula>"Yes"</formula>
    </cfRule>
    <cfRule type="containsErrors" dxfId="315" priority="93">
      <formula>ISERROR(L11)</formula>
    </cfRule>
    <cfRule type="cellIs" dxfId="314" priority="92" operator="equal">
      <formula>"No"</formula>
    </cfRule>
  </conditionalFormatting>
  <conditionalFormatting sqref="L24:N36">
    <cfRule type="cellIs" dxfId="313" priority="53" operator="equal">
      <formula>"No"</formula>
    </cfRule>
    <cfRule type="cellIs" dxfId="312" priority="52" operator="equal">
      <formula>"Yes"</formula>
    </cfRule>
    <cfRule type="containsErrors" dxfId="311" priority="54">
      <formula>ISERROR(L24)</formula>
    </cfRule>
  </conditionalFormatting>
  <conditionalFormatting sqref="O4:S36 E37:S53">
    <cfRule type="cellIs" dxfId="307" priority="263" operator="equal">
      <formula>"Yes"</formula>
    </cfRule>
    <cfRule type="cellIs" dxfId="306" priority="264" operator="equal">
      <formula>"No"</formula>
    </cfRule>
  </conditionalFormatting>
  <conditionalFormatting sqref="O4:X36 A37:X53">
    <cfRule type="containsErrors" dxfId="305" priority="267">
      <formula>ISERROR(A4)</formula>
    </cfRule>
  </conditionalFormatting>
  <conditionalFormatting sqref="X4:X53">
    <cfRule type="cellIs" dxfId="300" priority="266" operator="equal">
      <formula>"Non-compliant"</formula>
    </cfRule>
    <cfRule type="cellIs" dxfId="299" priority="265" operator="equal">
      <formula>"Compliant"</formula>
    </cfRule>
  </conditionalFormatting>
  <conditionalFormatting sqref="X57">
    <cfRule type="containsErrors" dxfId="298" priority="268">
      <formula>ISERROR(X57)</formula>
    </cfRule>
  </conditionalFormatting>
  <dataValidations count="2">
    <dataValidation type="list" allowBlank="1" showInputMessage="1" showErrorMessage="1" sqref="S4:S53 E4:R54" xr:uid="{9803F3AC-3353-4A13-B3EC-4B9D33E659C9}">
      <formula1>"Yes,No"</formula1>
    </dataValidation>
    <dataValidation type="list" allowBlank="1" showInputMessage="1" showErrorMessage="1" sqref="D4:D53" xr:uid="{9E413FEA-6659-4EB3-A1ED-08D78A3214A8}">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62" id="{A8A76096-131A-47B4-A29D-ECB09A1DB609}">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261" id="{3277DE3A-5A1C-46B2-9AB9-BBD246C5A036}">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260" id="{F7879B0E-76F7-4F1C-92E7-E1CB93354E8E}">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259" id="{92AA86CA-6478-46DB-AAAA-543D62AB5D3F}">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258" id="{7720B099-E920-43C5-9DD5-525971E15413}">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257" id="{A306C14D-9F24-4496-880E-47E3D4680573}">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256" id="{A4A32A5E-FC1C-401C-8786-E8B13C02DC2B}">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255" id="{FDDD4EC3-6B73-46E7-AF0F-C27A349B9FBF}">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254" id="{18777DD0-EF78-4AF2-9D20-E605A3867F7A}">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253" id="{5B04F361-BD84-4AC0-A343-3EDB88E5E234}">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252" id="{58B4187C-8447-4BD8-B65F-232C5048D776}">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251" id="{CCD795C7-9BE5-42AB-B4CF-903B3112C838}">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250" id="{7D3BA1B8-BE5C-4A90-85DD-17479D113526}">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249" id="{F95C4C6B-ABBF-4C20-95D3-4B2D7A66EE0C}">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248" id="{9FFE873E-9DB9-410D-B4FD-7207147D519D}">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9736D3E-7E9F-44D6-9E22-7CCF279BF624}">
          <x14:formula1>
            <xm:f>Jobs!$A$2:$A$16</xm:f>
          </x14:formula1>
          <xm:sqref>A4:A54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17C4-0FB9-448E-82B0-D2C83E903DE1}">
  <sheetPr>
    <tabColor rgb="FFFDEFA6"/>
  </sheetPr>
  <dimension ref="A1:Z67"/>
  <sheetViews>
    <sheetView showGridLines="0" zoomScaleNormal="100" workbookViewId="0">
      <pane ySplit="3" topLeftCell="A4" activePane="bottomLeft" state="frozen"/>
      <selection pane="bottomLeft" activeCell="E3" sqref="E3"/>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Data'!I4="","MONTH 1",'Summary Data'!I4)</f>
        <v>Month_7</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12"/>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12"/>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12"/>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12"/>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12"/>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12"/>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12"/>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sheetProtection formatCells="0" formatColumns="0" formatRows="0"/>
  <mergeCells count="9">
    <mergeCell ref="T56:W56"/>
    <mergeCell ref="T57:W57"/>
    <mergeCell ref="A59:X65"/>
    <mergeCell ref="A1:C1"/>
    <mergeCell ref="A2:D2"/>
    <mergeCell ref="E2:S2"/>
    <mergeCell ref="T2:X2"/>
    <mergeCell ref="T54:W54"/>
    <mergeCell ref="T55:W55"/>
  </mergeCells>
  <phoneticPr fontId="13" type="noConversion"/>
  <conditionalFormatting sqref="A11:B39">
    <cfRule type="containsErrors" dxfId="297" priority="133">
      <formula>ISERROR(A11)</formula>
    </cfRule>
  </conditionalFormatting>
  <conditionalFormatting sqref="A4:N6 A7:I10 E7:H12 N7:N18">
    <cfRule type="containsErrors" dxfId="296" priority="144">
      <formula>ISERROR(A4)</formula>
    </cfRule>
  </conditionalFormatting>
  <conditionalFormatting sqref="C11:D34">
    <cfRule type="containsErrors" dxfId="295" priority="139">
      <formula>ISERROR(C11)</formula>
    </cfRule>
  </conditionalFormatting>
  <conditionalFormatting sqref="E15:E23 E13:F14 F15:F22">
    <cfRule type="cellIs" dxfId="293" priority="112" operator="equal">
      <formula>"Yes"</formula>
    </cfRule>
    <cfRule type="cellIs" dxfId="292" priority="113" operator="equal">
      <formula>"No"</formula>
    </cfRule>
  </conditionalFormatting>
  <conditionalFormatting sqref="E22 G22 E23:G23">
    <cfRule type="containsErrors" dxfId="291" priority="108">
      <formula>ISERROR(E22)</formula>
    </cfRule>
  </conditionalFormatting>
  <conditionalFormatting sqref="E24:E34">
    <cfRule type="containsErrors" dxfId="290" priority="63">
      <formula>ISERROR(E24)</formula>
    </cfRule>
    <cfRule type="cellIs" dxfId="289" priority="62" operator="equal">
      <formula>"No"</formula>
    </cfRule>
    <cfRule type="cellIs" dxfId="288" priority="61" operator="equal">
      <formula>"Yes"</formula>
    </cfRule>
  </conditionalFormatting>
  <conditionalFormatting sqref="E11:F12 O4:S33 K34:S34 E35:S53">
    <cfRule type="cellIs" dxfId="287" priority="160" operator="equal">
      <formula>"Yes"</formula>
    </cfRule>
    <cfRule type="cellIs" dxfId="286" priority="161" operator="equal">
      <formula>"No"</formula>
    </cfRule>
  </conditionalFormatting>
  <conditionalFormatting sqref="E13:F14 F15:F22 E15:E23">
    <cfRule type="containsErrors" dxfId="285" priority="114">
      <formula>ISERROR(E13)</formula>
    </cfRule>
  </conditionalFormatting>
  <conditionalFormatting sqref="E23:G23 G22 E22">
    <cfRule type="cellIs" dxfId="284" priority="106" operator="equal">
      <formula>"Yes"</formula>
    </cfRule>
    <cfRule type="cellIs" dxfId="283" priority="107" operator="equal">
      <formula>"No"</formula>
    </cfRule>
  </conditionalFormatting>
  <conditionalFormatting sqref="E7:H12 E4:N6 E7:I10 N7:N18">
    <cfRule type="cellIs" dxfId="282" priority="143" operator="equal">
      <formula>"No"</formula>
    </cfRule>
    <cfRule type="cellIs" dxfId="281" priority="142" operator="equal">
      <formula>"Yes"</formula>
    </cfRule>
  </conditionalFormatting>
  <conditionalFormatting sqref="F29:J34">
    <cfRule type="cellIs" dxfId="279" priority="67" operator="equal">
      <formula>"Yes"</formula>
    </cfRule>
    <cfRule type="cellIs" dxfId="278" priority="68" operator="equal">
      <formula>"No"</formula>
    </cfRule>
    <cfRule type="containsErrors" dxfId="277" priority="69">
      <formula>ISERROR(F29)</formula>
    </cfRule>
  </conditionalFormatting>
  <conditionalFormatting sqref="F28:M28">
    <cfRule type="cellIs" dxfId="276" priority="85" operator="equal">
      <formula>"Yes"</formula>
    </cfRule>
    <cfRule type="cellIs" dxfId="275" priority="86" operator="equal">
      <formula>"No"</formula>
    </cfRule>
    <cfRule type="containsErrors" dxfId="274" priority="87">
      <formula>ISERROR(F28)</formula>
    </cfRule>
  </conditionalFormatting>
  <conditionalFormatting sqref="F23:N27">
    <cfRule type="cellIs" dxfId="273" priority="31" operator="equal">
      <formula>"Yes"</formula>
    </cfRule>
    <cfRule type="containsErrors" dxfId="272" priority="33">
      <formula>ISERROR(F23)</formula>
    </cfRule>
    <cfRule type="cellIs" dxfId="271" priority="32" operator="equal">
      <formula>"No"</formula>
    </cfRule>
  </conditionalFormatting>
  <conditionalFormatting sqref="G11:I11">
    <cfRule type="cellIs" dxfId="269" priority="110" operator="equal">
      <formula>"No"</formula>
    </cfRule>
    <cfRule type="cellIs" dxfId="268" priority="109" operator="equal">
      <formula>"Yes"</formula>
    </cfRule>
    <cfRule type="containsErrors" dxfId="267" priority="111">
      <formula>ISERROR(G11)</formula>
    </cfRule>
  </conditionalFormatting>
  <conditionalFormatting sqref="G12:M18">
    <cfRule type="cellIs" dxfId="266" priority="19" operator="equal">
      <formula>"Yes"</formula>
    </cfRule>
    <cfRule type="cellIs" dxfId="265" priority="20" operator="equal">
      <formula>"No"</formula>
    </cfRule>
    <cfRule type="containsErrors" dxfId="264" priority="21">
      <formula>ISERROR(G12)</formula>
    </cfRule>
  </conditionalFormatting>
  <conditionalFormatting sqref="G19:N22">
    <cfRule type="containsErrors" dxfId="263" priority="3">
      <formula>ISERROR(G19)</formula>
    </cfRule>
    <cfRule type="cellIs" dxfId="262" priority="1" operator="equal">
      <formula>"Yes"</formula>
    </cfRule>
    <cfRule type="cellIs" dxfId="261" priority="2" operator="equal">
      <formula>"No"</formula>
    </cfRule>
  </conditionalFormatting>
  <conditionalFormatting sqref="J7:M11">
    <cfRule type="containsErrors" dxfId="257" priority="9">
      <formula>ISERROR(J7)</formula>
    </cfRule>
    <cfRule type="cellIs" dxfId="256" priority="8" operator="equal">
      <formula>"No"</formula>
    </cfRule>
    <cfRule type="cellIs" dxfId="255" priority="7" operator="equal">
      <formula>"Yes"</formula>
    </cfRule>
  </conditionalFormatting>
  <conditionalFormatting sqref="K29:M30">
    <cfRule type="containsErrors" dxfId="253" priority="51">
      <formula>ISERROR(K29)</formula>
    </cfRule>
    <cfRule type="cellIs" dxfId="252" priority="50" operator="equal">
      <formula>"No"</formula>
    </cfRule>
    <cfRule type="cellIs" dxfId="251" priority="49" operator="equal">
      <formula>"Yes"</formula>
    </cfRule>
  </conditionalFormatting>
  <conditionalFormatting sqref="K31:N33">
    <cfRule type="containsErrors" dxfId="250" priority="42">
      <formula>ISERROR(K31)</formula>
    </cfRule>
    <cfRule type="cellIs" dxfId="249" priority="41" operator="equal">
      <formula>"No"</formula>
    </cfRule>
    <cfRule type="cellIs" dxfId="248" priority="40" operator="equal">
      <formula>"Yes"</formula>
    </cfRule>
  </conditionalFormatting>
  <conditionalFormatting sqref="N28:N30">
    <cfRule type="cellIs" dxfId="244" priority="44" operator="equal">
      <formula>"No"</formula>
    </cfRule>
    <cfRule type="cellIs" dxfId="243" priority="43" operator="equal">
      <formula>"Yes"</formula>
    </cfRule>
    <cfRule type="containsErrors" dxfId="242" priority="45">
      <formula>ISERROR(N28)</formula>
    </cfRule>
  </conditionalFormatting>
  <conditionalFormatting sqref="O4:X33 K34:X34 C35:X39 A40:X53 E11:F12">
    <cfRule type="containsErrors" dxfId="240" priority="164">
      <formula>ISERROR(A4)</formula>
    </cfRule>
  </conditionalFormatting>
  <conditionalFormatting sqref="X4:X53">
    <cfRule type="cellIs" dxfId="235" priority="162" operator="equal">
      <formula>"Compliant"</formula>
    </cfRule>
    <cfRule type="cellIs" dxfId="234" priority="163" operator="equal">
      <formula>"Non-compliant"</formula>
    </cfRule>
  </conditionalFormatting>
  <conditionalFormatting sqref="X57">
    <cfRule type="containsErrors" dxfId="233" priority="165">
      <formula>ISERROR(X57)</formula>
    </cfRule>
  </conditionalFormatting>
  <dataValidations count="2">
    <dataValidation type="list" allowBlank="1" showInputMessage="1" showErrorMessage="1" sqref="S4:S53 E4:R54" xr:uid="{C625D23B-B9DE-4F4F-B151-5EA58B581144}">
      <formula1>"Yes,No"</formula1>
    </dataValidation>
    <dataValidation type="list" allowBlank="1" showInputMessage="1" showErrorMessage="1" sqref="D4:D53" xr:uid="{2EA7A70D-51D4-4D49-A456-71594FFF38A9}">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59" id="{18F5866E-C919-478D-A4A8-B841C74574F0}">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158" id="{C4321F53-02EA-4EB6-8AF1-0CDFBF242257}">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157" id="{2B68C42E-2C0E-4DA2-82B4-9EF252AA6711}">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156" id="{C595DB4A-241A-40EC-BC21-A1ACDB29903A}">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155" id="{123B4FC9-DC68-457E-92F5-C0FDCF131AF7}">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154" id="{82989DBE-0CF9-492B-B8F6-7EDCC714A511}">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153" id="{2D398152-A80C-45AA-8A6C-6B0D7911F2FA}">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152" id="{FD8022F5-AA89-4C4F-A8DD-448DC84AAFF0}">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151" id="{AE73B336-C750-4A17-901A-2447F465F71B}">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150" id="{9FF252EF-40C9-4628-BD65-6A42F37422DF}">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149" id="{ED90398C-5658-4067-A50F-D4BF933BCC45}">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148" id="{1B477417-FA04-46DC-845B-C3135C0C4FA3}">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147" id="{B0064D5A-3736-4A35-AF92-C042C1F5CEC6}">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146" id="{4D68AF56-898F-4932-A5F7-A46FEC4DC5C9}">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145" id="{FBE6A0B6-987C-444C-A44A-262C4EC3EEE7}">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C70BA98-5DA9-4DF8-8D68-C87893C5F5B5}">
          <x14:formula1>
            <xm:f>Jobs!$A$2:$A$16</xm:f>
          </x14:formula1>
          <xm:sqref>A4:A54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4011-BD1E-4D00-B880-942017EB27A6}">
  <sheetPr>
    <tabColor rgb="FFFDEFA6"/>
  </sheetPr>
  <dimension ref="A1:Z67"/>
  <sheetViews>
    <sheetView showGridLines="0" zoomScaleNormal="100" workbookViewId="0">
      <pane ySplit="3" topLeftCell="A4" activePane="bottomLeft" state="frozen"/>
      <selection pane="bottomLeft" activeCell="A4" sqref="A4"/>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Data'!J4="","MONTH 1",'Summary Data'!J4)</f>
        <v>Month_8</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12"/>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mergeCells count="9">
    <mergeCell ref="T56:W56"/>
    <mergeCell ref="T57:W57"/>
    <mergeCell ref="A59:X65"/>
    <mergeCell ref="A1:C1"/>
    <mergeCell ref="A2:D2"/>
    <mergeCell ref="E2:S2"/>
    <mergeCell ref="T2:X2"/>
    <mergeCell ref="T54:W54"/>
    <mergeCell ref="T55:W55"/>
  </mergeCells>
  <phoneticPr fontId="13" type="noConversion"/>
  <conditionalFormatting sqref="A7:D49">
    <cfRule type="containsErrors" dxfId="232" priority="28">
      <formula>ISERROR(A7)</formula>
    </cfRule>
  </conditionalFormatting>
  <conditionalFormatting sqref="A4:N6">
    <cfRule type="containsErrors" dxfId="231" priority="38">
      <formula>ISERROR(A4)</formula>
    </cfRule>
  </conditionalFormatting>
  <conditionalFormatting sqref="E10:J23">
    <cfRule type="cellIs" dxfId="229" priority="4" operator="equal">
      <formula>"Yes"</formula>
    </cfRule>
    <cfRule type="cellIs" dxfId="228" priority="5" operator="equal">
      <formula>"No"</formula>
    </cfRule>
    <cfRule type="containsErrors" dxfId="227" priority="6">
      <formula>ISERROR(E10)</formula>
    </cfRule>
  </conditionalFormatting>
  <conditionalFormatting sqref="E24:K41">
    <cfRule type="cellIs" dxfId="226" priority="1" operator="equal">
      <formula>"Yes"</formula>
    </cfRule>
    <cfRule type="cellIs" dxfId="225" priority="2" operator="equal">
      <formula>"No"</formula>
    </cfRule>
    <cfRule type="containsErrors" dxfId="224" priority="3">
      <formula>ISERROR(E24)</formula>
    </cfRule>
  </conditionalFormatting>
  <conditionalFormatting sqref="E4:N9 O4:S10 K10:N10 P11:S36 L37:S41 E42:S53">
    <cfRule type="cellIs" dxfId="223" priority="54" operator="equal">
      <formula>"Yes"</formula>
    </cfRule>
    <cfRule type="cellIs" dxfId="222" priority="55" operator="equal">
      <formula>"No"</formula>
    </cfRule>
  </conditionalFormatting>
  <conditionalFormatting sqref="K11:O23">
    <cfRule type="cellIs" dxfId="215" priority="7" operator="equal">
      <formula>"Yes"</formula>
    </cfRule>
    <cfRule type="cellIs" dxfId="214" priority="8" operator="equal">
      <formula>"No"</formula>
    </cfRule>
    <cfRule type="containsErrors" dxfId="213" priority="9">
      <formula>ISERROR(K11)</formula>
    </cfRule>
  </conditionalFormatting>
  <conditionalFormatting sqref="L24:O36">
    <cfRule type="cellIs" dxfId="211" priority="13" operator="equal">
      <formula>"Yes"</formula>
    </cfRule>
    <cfRule type="cellIs" dxfId="210" priority="14" operator="equal">
      <formula>"No"</formula>
    </cfRule>
    <cfRule type="containsErrors" dxfId="209" priority="15">
      <formula>ISERROR(L24)</formula>
    </cfRule>
  </conditionalFormatting>
  <conditionalFormatting sqref="O4:X10 P11:X36 L37:X41 E42:X49 A50:X53 E7:N9 K10:N10">
    <cfRule type="containsErrors" dxfId="205" priority="58">
      <formula>ISERROR(A4)</formula>
    </cfRule>
  </conditionalFormatting>
  <conditionalFormatting sqref="X4:X53">
    <cfRule type="cellIs" dxfId="200" priority="56" operator="equal">
      <formula>"Compliant"</formula>
    </cfRule>
    <cfRule type="cellIs" dxfId="199" priority="57" operator="equal">
      <formula>"Non-compliant"</formula>
    </cfRule>
  </conditionalFormatting>
  <conditionalFormatting sqref="X57">
    <cfRule type="containsErrors" dxfId="198" priority="59">
      <formula>ISERROR(X57)</formula>
    </cfRule>
  </conditionalFormatting>
  <dataValidations count="2">
    <dataValidation type="list" allowBlank="1" showInputMessage="1" showErrorMessage="1" sqref="S4:S53 E4:R54" xr:uid="{13FB3BCB-24DD-4ADD-85BA-9B45577823D8}">
      <formula1>"Yes,No"</formula1>
    </dataValidation>
    <dataValidation type="list" allowBlank="1" showInputMessage="1" showErrorMessage="1" sqref="D4:D53" xr:uid="{70EB97BD-AD01-446C-B993-27029C003229}">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3" id="{644CCAF2-64A7-4AED-AB59-492764D14F62}">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52" id="{C656E073-CD1E-4172-AC3D-D23210CBE988}">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51" id="{8860A0A0-4B4C-47D7-926D-56ADB9DF2869}">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50" id="{9BA74CE0-2FEA-43BB-B357-31C91F2052E0}">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49" id="{3467B622-BD88-4B38-928D-7C06FA8D4C73}">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48" id="{79C8A5B1-2BBA-4DC2-904A-C7DB20C5124E}">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47" id="{68B19C72-8AAB-4B4E-A37D-C0BDE75575D4}">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46" id="{B2189054-C89F-445C-A92E-AB4C655407FD}">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45" id="{DD043285-14C2-49C2-925D-43797AFC96DB}">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44" id="{F8EE9978-9EFC-4938-8083-410FD4B2FD71}">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43" id="{732073D4-7B67-4E76-815B-ECDC8E1AA273}">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42" id="{7D3E1AFE-53BD-4273-877A-128EA2676CE3}">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41" id="{8F8DCB56-CE49-4280-9782-94DCE366ECD8}">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40" id="{CF24BC9B-CA32-407D-A27A-BBAC1C32A365}">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39" id="{4280B172-FB03-44BB-8BCB-88C6A4B3CB83}">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169A5BE-FC8C-424E-9746-E8AC50A9DFDE}">
          <x14:formula1>
            <xm:f>Jobs!$A$2:$A$16</xm:f>
          </x14:formula1>
          <xm:sqref>A4:A54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8C7B9-963A-4A2F-806C-C54BBA0EE7EA}">
  <sheetPr>
    <tabColor rgb="FFFDEFA6"/>
  </sheetPr>
  <dimension ref="A1:Z67"/>
  <sheetViews>
    <sheetView showGridLines="0" zoomScaleNormal="100" workbookViewId="0">
      <pane ySplit="3" topLeftCell="A4" activePane="bottomLeft" state="frozen"/>
      <selection pane="bottomLeft" activeCell="A4" sqref="A4"/>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Data'!K4="","MONTH 1",'Summary Data'!K4)</f>
        <v>Month_9</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8"/>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mergeCells count="9">
    <mergeCell ref="T56:W56"/>
    <mergeCell ref="T57:W57"/>
    <mergeCell ref="A59:X65"/>
    <mergeCell ref="A1:C1"/>
    <mergeCell ref="A2:D2"/>
    <mergeCell ref="E2:S2"/>
    <mergeCell ref="T2:X2"/>
    <mergeCell ref="T54:W54"/>
    <mergeCell ref="T55:W55"/>
  </mergeCells>
  <phoneticPr fontId="13" type="noConversion"/>
  <conditionalFormatting sqref="A11:A39">
    <cfRule type="containsErrors" dxfId="197" priority="66">
      <formula>ISERROR(A11)</formula>
    </cfRule>
  </conditionalFormatting>
  <conditionalFormatting sqref="A4:N8 A9:G10">
    <cfRule type="containsErrors" dxfId="196" priority="75">
      <formula>ISERROR(A4)</formula>
    </cfRule>
  </conditionalFormatting>
  <conditionalFormatting sqref="B11:D33">
    <cfRule type="containsErrors" dxfId="195" priority="64">
      <formula>ISERROR(B11)</formula>
    </cfRule>
  </conditionalFormatting>
  <conditionalFormatting sqref="E9:G19">
    <cfRule type="cellIs" dxfId="193" priority="44" operator="equal">
      <formula>"No"</formula>
    </cfRule>
    <cfRule type="cellIs" dxfId="192" priority="43" operator="equal">
      <formula>"Yes"</formula>
    </cfRule>
  </conditionalFormatting>
  <conditionalFormatting sqref="E11:G19">
    <cfRule type="containsErrors" dxfId="191" priority="45">
      <formula>ISERROR(E11)</formula>
    </cfRule>
  </conditionalFormatting>
  <conditionalFormatting sqref="E20:H32">
    <cfRule type="containsErrors" dxfId="190" priority="39">
      <formula>ISERROR(E20)</formula>
    </cfRule>
    <cfRule type="cellIs" dxfId="189" priority="38" operator="equal">
      <formula>"No"</formula>
    </cfRule>
    <cfRule type="cellIs" dxfId="188" priority="37" operator="equal">
      <formula>"Yes"</formula>
    </cfRule>
  </conditionalFormatting>
  <conditionalFormatting sqref="E33:I34 E35:K40 E41:S53">
    <cfRule type="cellIs" dxfId="187" priority="91" operator="equal">
      <formula>"Yes"</formula>
    </cfRule>
    <cfRule type="cellIs" dxfId="186" priority="92" operator="equal">
      <formula>"No"</formula>
    </cfRule>
  </conditionalFormatting>
  <conditionalFormatting sqref="E4:N8">
    <cfRule type="cellIs" dxfId="185" priority="73" operator="equal">
      <formula>"Yes"</formula>
    </cfRule>
    <cfRule type="cellIs" dxfId="184" priority="74" operator="equal">
      <formula>"No"</formula>
    </cfRule>
  </conditionalFormatting>
  <conditionalFormatting sqref="H10:J19">
    <cfRule type="containsErrors" dxfId="180" priority="27">
      <formula>ISERROR(H10)</formula>
    </cfRule>
    <cfRule type="cellIs" dxfId="179" priority="26" operator="equal">
      <formula>"No"</formula>
    </cfRule>
    <cfRule type="cellIs" dxfId="178" priority="25" operator="equal">
      <formula>"Yes"</formula>
    </cfRule>
  </conditionalFormatting>
  <conditionalFormatting sqref="H9:N9">
    <cfRule type="containsErrors" dxfId="177" priority="30">
      <formula>ISERROR(H9)</formula>
    </cfRule>
    <cfRule type="cellIs" dxfId="176" priority="29" operator="equal">
      <formula>"No"</formula>
    </cfRule>
    <cfRule type="cellIs" dxfId="175" priority="28" operator="equal">
      <formula>"Yes"</formula>
    </cfRule>
  </conditionalFormatting>
  <conditionalFormatting sqref="I20:J23 I24:I32">
    <cfRule type="cellIs" dxfId="173" priority="32" operator="equal">
      <formula>"No"</formula>
    </cfRule>
    <cfRule type="cellIs" dxfId="172" priority="31" operator="equal">
      <formula>"Yes"</formula>
    </cfRule>
    <cfRule type="containsErrors" dxfId="171" priority="33">
      <formula>ISERROR(I20)</formula>
    </cfRule>
  </conditionalFormatting>
  <conditionalFormatting sqref="J24:J27">
    <cfRule type="cellIs" dxfId="169" priority="16" operator="equal">
      <formula>"Yes"</formula>
    </cfRule>
    <cfRule type="containsErrors" dxfId="168" priority="18">
      <formula>ISERROR(J24)</formula>
    </cfRule>
    <cfRule type="cellIs" dxfId="167" priority="17" operator="equal">
      <formula>"No"</formula>
    </cfRule>
  </conditionalFormatting>
  <conditionalFormatting sqref="J30:K34">
    <cfRule type="cellIs" dxfId="166" priority="13" operator="equal">
      <formula>"Yes"</formula>
    </cfRule>
    <cfRule type="cellIs" dxfId="165" priority="14" operator="equal">
      <formula>"No"</formula>
    </cfRule>
    <cfRule type="containsErrors" dxfId="164" priority="15">
      <formula>ISERROR(J30)</formula>
    </cfRule>
  </conditionalFormatting>
  <conditionalFormatting sqref="K10:N27 J28:N29">
    <cfRule type="cellIs" dxfId="162" priority="7" operator="equal">
      <formula>"Yes"</formula>
    </cfRule>
    <cfRule type="cellIs" dxfId="161" priority="8" operator="equal">
      <formula>"No"</formula>
    </cfRule>
    <cfRule type="containsErrors" dxfId="160" priority="9">
      <formula>ISERROR(J10)</formula>
    </cfRule>
  </conditionalFormatting>
  <conditionalFormatting sqref="L30:O40">
    <cfRule type="containsErrors" dxfId="158" priority="3">
      <formula>ISERROR(L30)</formula>
    </cfRule>
  </conditionalFormatting>
  <conditionalFormatting sqref="L30:S40">
    <cfRule type="cellIs" dxfId="157" priority="2" operator="equal">
      <formula>"No"</formula>
    </cfRule>
    <cfRule type="cellIs" dxfId="156" priority="1" operator="equal">
      <formula>"Yes"</formula>
    </cfRule>
  </conditionalFormatting>
  <conditionalFormatting sqref="O12:O14">
    <cfRule type="containsErrors" dxfId="152" priority="57">
      <formula>ISERROR(O12)</formula>
    </cfRule>
  </conditionalFormatting>
  <conditionalFormatting sqref="O4:S29">
    <cfRule type="cellIs" dxfId="151" priority="56" operator="equal">
      <formula>"No"</formula>
    </cfRule>
    <cfRule type="cellIs" dxfId="150" priority="55" operator="equal">
      <formula>"Yes"</formula>
    </cfRule>
  </conditionalFormatting>
  <conditionalFormatting sqref="O4:X11 P12:X14 O15:X29 P30:X40 A41:X53 E33:I33 B34:I34 B35:K39 A40:K40">
    <cfRule type="containsErrors" dxfId="149" priority="95">
      <formula>ISERROR(A4)</formula>
    </cfRule>
  </conditionalFormatting>
  <conditionalFormatting sqref="X4:X53">
    <cfRule type="cellIs" dxfId="144" priority="93" operator="equal">
      <formula>"Compliant"</formula>
    </cfRule>
    <cfRule type="cellIs" dxfId="143" priority="94" operator="equal">
      <formula>"Non-compliant"</formula>
    </cfRule>
  </conditionalFormatting>
  <conditionalFormatting sqref="X57">
    <cfRule type="containsErrors" dxfId="142" priority="96">
      <formula>ISERROR(X57)</formula>
    </cfRule>
  </conditionalFormatting>
  <dataValidations count="2">
    <dataValidation type="list" allowBlank="1" showInputMessage="1" showErrorMessage="1" sqref="S4:S53 E4:R54" xr:uid="{FF2E2AF5-5366-48A9-BF01-46A803D2A246}">
      <formula1>"Yes,No"</formula1>
    </dataValidation>
    <dataValidation type="list" allowBlank="1" showInputMessage="1" showErrorMessage="1" sqref="D4:D53" xr:uid="{A825D8DC-B617-4DF2-AD93-2CE3FD8BAC85}">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90" id="{990B94D6-C800-42BD-BCE7-C528C2EA24EA}">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89" id="{1380D5ED-CE48-4679-8299-DBBCE2B231E3}">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88" id="{86873D84-723A-41DD-B368-1AED464B10F5}">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87" id="{F7F73B37-61ED-43E1-8D31-197DA3BB4023}">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86" id="{C8001FAC-0719-4398-97DA-647E9728FF70}">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85" id="{4C7D11A9-B116-4F5F-AAF3-ABB24A0E411E}">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84" id="{40A985F2-4F3B-48E6-B200-2410710EE545}">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83" id="{3BE0443A-3088-4F1B-A81A-C84CEC16CD92}">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82" id="{B45C6CA3-9283-4980-9563-E06552A442A7}">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81" id="{FA7E3361-728F-4846-8461-8707B1345C40}">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80" id="{0EBF5FCC-D525-4F58-90B0-9B5D63C66EDE}">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79" id="{6A7F03A4-3EFA-4A10-A9F5-163C0C1233C1}">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78" id="{6417759B-FEF4-4AF6-BF7A-9E2AEA960576}">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77" id="{031F7892-2195-4F85-BFD8-F6666EFF1503}">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76" id="{EE42A7A3-103A-4DE8-9CDA-1522302DE28C}">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F24EE39-FBAA-4AE3-BBED-04CE551CBF12}">
          <x14:formula1>
            <xm:f>Jobs!$A$2:$A$16</xm:f>
          </x14:formula1>
          <xm:sqref>A4:A54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CC8B3-0CC1-42BC-9586-D4FF402BC189}">
  <sheetPr>
    <tabColor rgb="FFFDEFA6"/>
  </sheetPr>
  <dimension ref="A1:Z67"/>
  <sheetViews>
    <sheetView showGridLines="0" zoomScaleNormal="100" workbookViewId="0">
      <pane ySplit="3" topLeftCell="A4" activePane="bottomLeft" state="frozen"/>
      <selection pane="bottomLeft" activeCell="A4" sqref="A4"/>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Data'!L4="","MONTH 1",'Summary Data'!L4)</f>
        <v>Month_10</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12"/>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mergeCells count="9">
    <mergeCell ref="T56:W56"/>
    <mergeCell ref="T57:W57"/>
    <mergeCell ref="A59:X65"/>
    <mergeCell ref="A1:C1"/>
    <mergeCell ref="A2:D2"/>
    <mergeCell ref="E2:S2"/>
    <mergeCell ref="T2:X2"/>
    <mergeCell ref="T54:W54"/>
    <mergeCell ref="T55:W55"/>
  </mergeCells>
  <phoneticPr fontId="13" type="noConversion"/>
  <conditionalFormatting sqref="A8:A35">
    <cfRule type="containsErrors" dxfId="141" priority="28">
      <formula>ISERROR(A8)</formula>
    </cfRule>
  </conditionalFormatting>
  <conditionalFormatting sqref="A4:N4 A5:M7 B8:M10 B11:C35">
    <cfRule type="containsErrors" dxfId="140" priority="38">
      <formula>ISERROR(A4)</formula>
    </cfRule>
  </conditionalFormatting>
  <conditionalFormatting sqref="D11:D40">
    <cfRule type="containsErrors" dxfId="139" priority="35">
      <formula>ISERROR(D11)</formula>
    </cfRule>
  </conditionalFormatting>
  <conditionalFormatting sqref="E15:E33 E11:M14">
    <cfRule type="containsErrors" dxfId="137" priority="27">
      <formula>ISERROR(E11)</formula>
    </cfRule>
  </conditionalFormatting>
  <conditionalFormatting sqref="E15:E33">
    <cfRule type="cellIs" dxfId="136" priority="25" operator="equal">
      <formula>"Yes"</formula>
    </cfRule>
    <cfRule type="cellIs" dxfId="135" priority="26" operator="equal">
      <formula>"No"</formula>
    </cfRule>
  </conditionalFormatting>
  <conditionalFormatting sqref="E4:N14">
    <cfRule type="cellIs" dxfId="134" priority="4" operator="equal">
      <formula>"Yes"</formula>
    </cfRule>
    <cfRule type="cellIs" dxfId="133" priority="5" operator="equal">
      <formula>"No"</formula>
    </cfRule>
  </conditionalFormatting>
  <conditionalFormatting sqref="F15:N20">
    <cfRule type="cellIs" dxfId="131" priority="1" operator="equal">
      <formula>"Yes"</formula>
    </cfRule>
    <cfRule type="cellIs" dxfId="130" priority="2" operator="equal">
      <formula>"No"</formula>
    </cfRule>
    <cfRule type="containsErrors" dxfId="129" priority="3">
      <formula>ISERROR(F15)</formula>
    </cfRule>
  </conditionalFormatting>
  <conditionalFormatting sqref="G21:O25">
    <cfRule type="containsErrors" dxfId="127" priority="21">
      <formula>ISERROR(G21)</formula>
    </cfRule>
  </conditionalFormatting>
  <conditionalFormatting sqref="G30:O34">
    <cfRule type="cellIs" dxfId="126" priority="10" operator="equal">
      <formula>"Yes"</formula>
    </cfRule>
    <cfRule type="cellIs" dxfId="125" priority="11" operator="equal">
      <formula>"No"</formula>
    </cfRule>
    <cfRule type="containsErrors" dxfId="124" priority="12">
      <formula>ISERROR(G30)</formula>
    </cfRule>
  </conditionalFormatting>
  <conditionalFormatting sqref="G26:P29 P30">
    <cfRule type="cellIs" dxfId="123" priority="16" operator="equal">
      <formula>"Yes"</formula>
    </cfRule>
    <cfRule type="cellIs" dxfId="122" priority="17" operator="equal">
      <formula>"No"</formula>
    </cfRule>
    <cfRule type="containsErrors" dxfId="121" priority="18">
      <formula>ISERROR(G26)</formula>
    </cfRule>
  </conditionalFormatting>
  <conditionalFormatting sqref="G21:S25">
    <cfRule type="cellIs" dxfId="120" priority="19" operator="equal">
      <formula>"Yes"</formula>
    </cfRule>
    <cfRule type="cellIs" dxfId="119" priority="20" operator="equal">
      <formula>"No"</formula>
    </cfRule>
  </conditionalFormatting>
  <conditionalFormatting sqref="N5:N14">
    <cfRule type="containsErrors" dxfId="111" priority="6">
      <formula>ISERROR(N5)</formula>
    </cfRule>
  </conditionalFormatting>
  <conditionalFormatting sqref="O4:S20 F21:F33 Q26:S30 P31:S31 Q32:S36 E34:F34 E37:S53">
    <cfRule type="cellIs" dxfId="109" priority="54" operator="equal">
      <formula>"Yes"</formula>
    </cfRule>
    <cfRule type="cellIs" dxfId="108" priority="55" operator="equal">
      <formula>"No"</formula>
    </cfRule>
  </conditionalFormatting>
  <conditionalFormatting sqref="O4:X20 P21:X25 Q26:X30 P31:X31 Q32:X36 E37:X40 A41:X53 F21:F33 E34:F34 A36:C40">
    <cfRule type="containsErrors" dxfId="107" priority="58">
      <formula>ISERROR(A4)</formula>
    </cfRule>
  </conditionalFormatting>
  <conditionalFormatting sqref="P32:P34 E35:P36">
    <cfRule type="containsErrors" dxfId="105" priority="15">
      <formula>ISERROR(E32)</formula>
    </cfRule>
    <cfRule type="cellIs" dxfId="104" priority="14" operator="equal">
      <formula>"No"</formula>
    </cfRule>
    <cfRule type="cellIs" dxfId="103" priority="13" operator="equal">
      <formula>"Yes"</formula>
    </cfRule>
  </conditionalFormatting>
  <conditionalFormatting sqref="X4:X53">
    <cfRule type="cellIs" dxfId="99" priority="56" operator="equal">
      <formula>"Compliant"</formula>
    </cfRule>
    <cfRule type="cellIs" dxfId="98" priority="57" operator="equal">
      <formula>"Non-compliant"</formula>
    </cfRule>
  </conditionalFormatting>
  <conditionalFormatting sqref="X57">
    <cfRule type="containsErrors" dxfId="97" priority="59">
      <formula>ISERROR(X57)</formula>
    </cfRule>
  </conditionalFormatting>
  <dataValidations count="2">
    <dataValidation type="list" allowBlank="1" showInputMessage="1" showErrorMessage="1" sqref="S4:S53 E4:R54" xr:uid="{41635742-BF9D-409A-BA61-F9F0B3DCA43C}">
      <formula1>"Yes,No"</formula1>
    </dataValidation>
    <dataValidation type="list" allowBlank="1" showInputMessage="1" showErrorMessage="1" sqref="D4:D53" xr:uid="{E7DF351C-8B1D-4E81-9EFE-3E64F7EE765F}">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53" id="{632A6031-9B94-4571-B8F2-DC36FE0BE4B5}">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52" id="{71BEF53E-3C49-41D8-913C-6DF2D8FDC371}">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51" id="{1A843F87-F1C1-40F2-94EA-7E125C08B81B}">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50" id="{859E8204-1C0C-4611-8055-7EE6DCE9C82F}">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49" id="{F234FE79-A3C8-4F88-9C97-12015480C8D2}">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48" id="{35A2A413-F697-4DD1-8EAD-3DD05FE1BB6F}">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47" id="{6F2BEE44-DE42-4987-AE67-03405239D5F5}">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46" id="{45665757-5975-4F42-9674-376CEBF70300}">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45" id="{0FD1A7E5-F96B-4CBC-AEC6-0064505C15EC}">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44" id="{59CA0E35-937A-401E-84BD-3C6237128D62}">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43" id="{4B92964C-913A-4A22-97B2-54628635176A}">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42" id="{A86BC7F6-8809-4533-9D97-2DD213AA5F6A}">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41" id="{67C6271C-D392-4EC7-8923-E88BB18DF1BD}">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40" id="{6055A6C4-E517-4EE7-B8F6-AF69BDA51970}">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39" id="{FA33DAE4-C991-43EF-9999-08BBD2296EB1}">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8F1EB0A-4C2A-446E-B027-DFAB0C9768C1}">
          <x14:formula1>
            <xm:f>Jobs!$A$2:$A$16</xm:f>
          </x14:formula1>
          <xm:sqref>A4:A54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BCD55-42E5-4E17-95BB-87584CEC48B3}">
  <sheetPr>
    <tabColor rgb="FFFDEFA6"/>
  </sheetPr>
  <dimension ref="A1:Z67"/>
  <sheetViews>
    <sheetView showGridLines="0" zoomScaleNormal="100" workbookViewId="0">
      <pane ySplit="3" topLeftCell="A4" activePane="bottomLeft" state="frozen"/>
      <selection pane="bottomLeft" activeCell="A4" sqref="A4"/>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Data'!M4="","MONTH 1",'Summary Data'!M4)</f>
        <v>Month_11</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8"/>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mergeCells count="9">
    <mergeCell ref="T56:W56"/>
    <mergeCell ref="T57:W57"/>
    <mergeCell ref="A59:X65"/>
    <mergeCell ref="A1:C1"/>
    <mergeCell ref="A2:D2"/>
    <mergeCell ref="E2:S2"/>
    <mergeCell ref="T2:X2"/>
    <mergeCell ref="T54:W54"/>
    <mergeCell ref="T55:W55"/>
  </mergeCells>
  <phoneticPr fontId="13" type="noConversion"/>
  <conditionalFormatting sqref="A10:D39">
    <cfRule type="containsErrors" dxfId="96" priority="55">
      <formula>ISERROR(A10)</formula>
    </cfRule>
  </conditionalFormatting>
  <conditionalFormatting sqref="A4:N9 E10:N10 N11:N17">
    <cfRule type="containsErrors" dxfId="95" priority="60">
      <formula>ISERROR(A4)</formula>
    </cfRule>
  </conditionalFormatting>
  <conditionalFormatting sqref="E11:E18 E30:E32 E33:I33 O4:S34 E34:K34 E35:S53">
    <cfRule type="cellIs" dxfId="93" priority="77" operator="equal">
      <formula>"No"</formula>
    </cfRule>
    <cfRule type="cellIs" dxfId="92" priority="76" operator="equal">
      <formula>"Yes"</formula>
    </cfRule>
  </conditionalFormatting>
  <conditionalFormatting sqref="E22:E28 E29:H29 H30:H31">
    <cfRule type="containsErrors" dxfId="91" priority="42">
      <formula>ISERROR(E22)</formula>
    </cfRule>
    <cfRule type="cellIs" dxfId="90" priority="40" operator="equal">
      <formula>"Yes"</formula>
    </cfRule>
    <cfRule type="cellIs" dxfId="89" priority="41" operator="equal">
      <formula>"No"</formula>
    </cfRule>
  </conditionalFormatting>
  <conditionalFormatting sqref="E11:G11">
    <cfRule type="containsErrors" dxfId="88" priority="30">
      <formula>ISERROR(E11)</formula>
    </cfRule>
  </conditionalFormatting>
  <conditionalFormatting sqref="E11:G18">
    <cfRule type="cellIs" dxfId="87" priority="28" operator="equal">
      <formula>"Yes"</formula>
    </cfRule>
    <cfRule type="cellIs" dxfId="86" priority="29" operator="equal">
      <formula>"No"</formula>
    </cfRule>
  </conditionalFormatting>
  <conditionalFormatting sqref="E22:G27">
    <cfRule type="cellIs" dxfId="85" priority="22" operator="equal">
      <formula>"Yes"</formula>
    </cfRule>
    <cfRule type="containsErrors" dxfId="84" priority="24">
      <formula>ISERROR(E22)</formula>
    </cfRule>
    <cfRule type="cellIs" dxfId="83" priority="23" operator="equal">
      <formula>"No"</formula>
    </cfRule>
  </conditionalFormatting>
  <conditionalFormatting sqref="E30:G32 H32:K32">
    <cfRule type="containsErrors" dxfId="82" priority="21">
      <formula>ISERROR(E30)</formula>
    </cfRule>
    <cfRule type="cellIs" dxfId="81" priority="20" operator="equal">
      <formula>"No"</formula>
    </cfRule>
    <cfRule type="cellIs" dxfId="80" priority="19" operator="equal">
      <formula>"Yes"</formula>
    </cfRule>
  </conditionalFormatting>
  <conditionalFormatting sqref="E21:I21 H22:I22">
    <cfRule type="cellIs" dxfId="79" priority="34" operator="equal">
      <formula>"Yes"</formula>
    </cfRule>
    <cfRule type="cellIs" dxfId="78" priority="35" operator="equal">
      <formula>"No"</formula>
    </cfRule>
    <cfRule type="containsErrors" dxfId="77" priority="36">
      <formula>ISERROR(E21)</formula>
    </cfRule>
  </conditionalFormatting>
  <conditionalFormatting sqref="E4:N10 N11:N17">
    <cfRule type="cellIs" dxfId="76" priority="59" operator="equal">
      <formula>"No"</formula>
    </cfRule>
    <cfRule type="cellIs" dxfId="75" priority="58" operator="equal">
      <formula>"Yes"</formula>
    </cfRule>
  </conditionalFormatting>
  <conditionalFormatting sqref="F11:J15 E12:G18">
    <cfRule type="containsErrors" dxfId="73" priority="54">
      <formula>ISERROR(E11)</formula>
    </cfRule>
  </conditionalFormatting>
  <conditionalFormatting sqref="F11:J15">
    <cfRule type="cellIs" dxfId="72" priority="53" operator="equal">
      <formula>"No"</formula>
    </cfRule>
    <cfRule type="cellIs" dxfId="71" priority="52" operator="equal">
      <formula>"Yes"</formula>
    </cfRule>
  </conditionalFormatting>
  <conditionalFormatting sqref="H16:J18 E19:J20">
    <cfRule type="cellIs" dxfId="68" priority="31" operator="equal">
      <formula>"Yes"</formula>
    </cfRule>
    <cfRule type="cellIs" dxfId="67" priority="32" operator="equal">
      <formula>"No"</formula>
    </cfRule>
    <cfRule type="containsErrors" dxfId="66" priority="33">
      <formula>ISERROR(E16)</formula>
    </cfRule>
  </conditionalFormatting>
  <conditionalFormatting sqref="H24:J27 F28:H28">
    <cfRule type="cellIs" dxfId="65" priority="37" operator="equal">
      <formula>"Yes"</formula>
    </cfRule>
    <cfRule type="cellIs" dxfId="64" priority="38" operator="equal">
      <formula>"No"</formula>
    </cfRule>
    <cfRule type="containsErrors" dxfId="63" priority="39">
      <formula>ISERROR(F24)</formula>
    </cfRule>
  </conditionalFormatting>
  <conditionalFormatting sqref="H23:L23 K24:L25">
    <cfRule type="containsErrors" dxfId="62" priority="48">
      <formula>ISERROR(H23)</formula>
    </cfRule>
    <cfRule type="cellIs" dxfId="61" priority="47" operator="equal">
      <formula>"No"</formula>
    </cfRule>
    <cfRule type="cellIs" dxfId="60" priority="46" operator="equal">
      <formula>"Yes"</formula>
    </cfRule>
  </conditionalFormatting>
  <conditionalFormatting sqref="I28:I31">
    <cfRule type="cellIs" dxfId="58" priority="16" operator="equal">
      <formula>"Yes"</formula>
    </cfRule>
    <cfRule type="containsErrors" dxfId="57" priority="18">
      <formula>ISERROR(I28)</formula>
    </cfRule>
    <cfRule type="cellIs" dxfId="56" priority="17" operator="equal">
      <formula>"No"</formula>
    </cfRule>
  </conditionalFormatting>
  <conditionalFormatting sqref="I28:K31 I33:K33">
    <cfRule type="containsErrors" dxfId="55" priority="12">
      <formula>ISERROR(I28)</formula>
    </cfRule>
    <cfRule type="cellIs" dxfId="54" priority="10" operator="equal">
      <formula>"Yes"</formula>
    </cfRule>
    <cfRule type="cellIs" dxfId="53" priority="11" operator="equal">
      <formula>"No"</formula>
    </cfRule>
  </conditionalFormatting>
  <conditionalFormatting sqref="K17:K20">
    <cfRule type="containsErrors" dxfId="50" priority="51">
      <formula>ISERROR(K17)</formula>
    </cfRule>
    <cfRule type="cellIs" dxfId="49" priority="49" operator="equal">
      <formula>"Yes"</formula>
    </cfRule>
    <cfRule type="cellIs" dxfId="48" priority="50" operator="equal">
      <formula>"No"</formula>
    </cfRule>
  </conditionalFormatting>
  <conditionalFormatting sqref="K11:M16">
    <cfRule type="cellIs" dxfId="47" priority="7" operator="equal">
      <formula>"Yes"</formula>
    </cfRule>
    <cfRule type="containsErrors" dxfId="46" priority="9">
      <formula>ISERROR(K11)</formula>
    </cfRule>
    <cfRule type="cellIs" dxfId="45" priority="8" operator="equal">
      <formula>"No"</formula>
    </cfRule>
  </conditionalFormatting>
  <conditionalFormatting sqref="K26:M27 L28:M28">
    <cfRule type="cellIs" dxfId="44" priority="43" operator="equal">
      <formula>"Yes"</formula>
    </cfRule>
    <cfRule type="cellIs" dxfId="43" priority="44" operator="equal">
      <formula>"No"</formula>
    </cfRule>
    <cfRule type="containsErrors" dxfId="42" priority="45">
      <formula>ISERROR(K26)</formula>
    </cfRule>
  </conditionalFormatting>
  <conditionalFormatting sqref="L17:M17 L18:N20 J21:M22 N21:N28 M23:M25">
    <cfRule type="containsErrors" dxfId="40" priority="6">
      <formula>ISERROR(J17)</formula>
    </cfRule>
    <cfRule type="cellIs" dxfId="39" priority="5" operator="equal">
      <formula>"No"</formula>
    </cfRule>
    <cfRule type="cellIs" dxfId="38" priority="4" operator="equal">
      <formula>"Yes"</formula>
    </cfRule>
  </conditionalFormatting>
  <conditionalFormatting sqref="L29:N34">
    <cfRule type="containsErrors" dxfId="37" priority="3">
      <formula>ISERROR(L29)</formula>
    </cfRule>
    <cfRule type="cellIs" dxfId="36" priority="2" operator="equal">
      <formula>"No"</formula>
    </cfRule>
    <cfRule type="cellIs" dxfId="35" priority="1" operator="equal">
      <formula>"Yes"</formula>
    </cfRule>
  </conditionalFormatting>
  <conditionalFormatting sqref="O4:X34 E35:X39 A40:X53 E11:E18 E30:E32 E33:I33 E34:K34">
    <cfRule type="containsErrors" dxfId="31" priority="80">
      <formula>ISERROR(A4)</formula>
    </cfRule>
  </conditionalFormatting>
  <conditionalFormatting sqref="X4:X53">
    <cfRule type="cellIs" dxfId="26" priority="78" operator="equal">
      <formula>"Compliant"</formula>
    </cfRule>
    <cfRule type="cellIs" dxfId="25" priority="79" operator="equal">
      <formula>"Non-compliant"</formula>
    </cfRule>
  </conditionalFormatting>
  <conditionalFormatting sqref="X57">
    <cfRule type="containsErrors" dxfId="24" priority="81">
      <formula>ISERROR(X57)</formula>
    </cfRule>
  </conditionalFormatting>
  <dataValidations count="2">
    <dataValidation type="list" allowBlank="1" showInputMessage="1" showErrorMessage="1" sqref="S4:S53 E4:R54" xr:uid="{A615EE92-ED9F-41E0-8D4B-29D3A8EF9757}">
      <formula1>"Yes,No"</formula1>
    </dataValidation>
    <dataValidation type="list" allowBlank="1" showInputMessage="1" showErrorMessage="1" sqref="D4:D53" xr:uid="{AA75BCAE-9070-4381-8ED7-18806AA15FE0}">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75" id="{168771D0-6CBD-4B20-B498-5938C6F93014}">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74" id="{77D98913-F6FA-4D35-826C-21634A446300}">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73" id="{F13FB27E-5798-4850-9FE0-1A0E48E533C0}">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72" id="{97B2BB57-DFD1-4A2B-A4D0-A0CEB31D7F2E}">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71" id="{5EB5D57D-4377-468D-9D7A-2779AEF7036F}">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70" id="{FE652727-0D05-426B-9B96-5CB959F991A7}">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69" id="{6F9A583E-5C2B-46CB-B3FD-15F2F949E06F}">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68" id="{32A819D2-9538-4EA7-BC62-7DFD3F7825F0}">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67" id="{04CC710F-B39E-46E2-8642-8CC5F8C3BBFC}">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66" id="{A4D4A7C0-BA11-4958-92F5-981C71A30D84}">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65" id="{F87041D1-49EC-447E-8DE3-029DDD4953B4}">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64" id="{B92417EF-C21C-4A04-BC44-1E8F5AA281C3}">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63" id="{B515AE0D-FDF9-4A36-9C0D-9E3769E2C874}">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62" id="{832C1CD2-687F-4EB3-B711-1D3744486380}">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61" id="{D9C46EA4-DCCF-408C-A1C0-B5A461FCBF69}">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D0E4AB3-4CFB-403E-91E1-B6D2F561142D}">
          <x14:formula1>
            <xm:f>Jobs!$A$2:$A$16</xm:f>
          </x14:formula1>
          <xm:sqref>A4:A54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DC1CB-241F-4EDD-BD0F-7DDFA59F9730}">
  <sheetPr>
    <tabColor rgb="FFFDEFA6"/>
  </sheetPr>
  <dimension ref="A1:Z67"/>
  <sheetViews>
    <sheetView showGridLines="0" zoomScaleNormal="100" workbookViewId="0">
      <pane ySplit="3" topLeftCell="A4" activePane="bottomLeft" state="frozen"/>
      <selection pane="bottomLeft" activeCell="A3" sqref="A3"/>
    </sheetView>
  </sheetViews>
  <sheetFormatPr defaultColWidth="12.7109375" defaultRowHeight="15"/>
  <cols>
    <col min="1" max="1" width="35.7109375" style="60" customWidth="1"/>
    <col min="2" max="2" width="14.7109375" style="60" customWidth="1"/>
    <col min="3" max="19" width="24.7109375" style="60" customWidth="1"/>
    <col min="20" max="24" width="18.7109375" style="60" customWidth="1"/>
    <col min="25" max="25" width="9.42578125" style="60" customWidth="1"/>
    <col min="26" max="26" width="53.5703125" style="60" customWidth="1"/>
    <col min="27" max="16384" width="12.7109375" style="60"/>
  </cols>
  <sheetData>
    <row r="1" spans="1:26" ht="46.5" customHeight="1">
      <c r="A1" s="105" t="str">
        <f>IF('Summary Data'!N4="","MONTH 1",'Summary Data'!N4)</f>
        <v>Month_12</v>
      </c>
      <c r="B1" s="105"/>
      <c r="C1" s="105"/>
      <c r="D1" s="59"/>
      <c r="E1" s="59"/>
      <c r="F1" s="59"/>
      <c r="G1" s="59"/>
      <c r="H1" s="59"/>
      <c r="I1" s="59"/>
      <c r="J1" s="59"/>
      <c r="K1" s="59"/>
      <c r="L1" s="59"/>
      <c r="M1" s="59"/>
      <c r="N1" s="59"/>
      <c r="O1" s="59"/>
      <c r="P1" s="59"/>
      <c r="Q1" s="59"/>
      <c r="R1" s="59"/>
      <c r="S1" s="59"/>
      <c r="T1" s="59"/>
      <c r="U1" s="59"/>
      <c r="V1" s="59"/>
      <c r="W1" s="59"/>
      <c r="X1" s="59"/>
      <c r="Z1" s="31"/>
    </row>
    <row r="2" spans="1:26" ht="51" customHeight="1">
      <c r="A2" s="108" t="s">
        <v>67</v>
      </c>
      <c r="B2" s="108"/>
      <c r="C2" s="108"/>
      <c r="D2" s="108"/>
      <c r="E2" s="113" t="s">
        <v>90</v>
      </c>
      <c r="F2" s="113"/>
      <c r="G2" s="113"/>
      <c r="H2" s="113"/>
      <c r="I2" s="113"/>
      <c r="J2" s="113"/>
      <c r="K2" s="113"/>
      <c r="L2" s="113"/>
      <c r="M2" s="113"/>
      <c r="N2" s="113"/>
      <c r="O2" s="113"/>
      <c r="P2" s="113"/>
      <c r="Q2" s="113"/>
      <c r="R2" s="113"/>
      <c r="S2" s="114"/>
      <c r="T2" s="108" t="s">
        <v>89</v>
      </c>
      <c r="U2" s="108"/>
      <c r="V2" s="108"/>
      <c r="W2" s="108"/>
      <c r="X2" s="108"/>
    </row>
    <row r="3" spans="1:26" ht="45">
      <c r="A3" s="35" t="s">
        <v>66</v>
      </c>
      <c r="B3" s="35" t="s">
        <v>30</v>
      </c>
      <c r="C3" s="35" t="s">
        <v>32</v>
      </c>
      <c r="D3" s="35" t="s">
        <v>65</v>
      </c>
      <c r="E3" s="35">
        <f>Instructions!B10</f>
        <v>0</v>
      </c>
      <c r="F3" s="35">
        <f>Instructions!B11</f>
        <v>0</v>
      </c>
      <c r="G3" s="35">
        <f>Instructions!B12</f>
        <v>0</v>
      </c>
      <c r="H3" s="35">
        <f>Instructions!B13</f>
        <v>0</v>
      </c>
      <c r="I3" s="35">
        <f>Instructions!B14</f>
        <v>0</v>
      </c>
      <c r="J3" s="35">
        <f>Instructions!B15</f>
        <v>0</v>
      </c>
      <c r="K3" s="35">
        <f>Instructions!B16</f>
        <v>0</v>
      </c>
      <c r="L3" s="35">
        <f>Instructions!B17</f>
        <v>0</v>
      </c>
      <c r="M3" s="35">
        <f>Instructions!B18</f>
        <v>0</v>
      </c>
      <c r="N3" s="35">
        <f>Instructions!B19</f>
        <v>0</v>
      </c>
      <c r="O3" s="35">
        <f>Instructions!B20</f>
        <v>0</v>
      </c>
      <c r="P3" s="35">
        <f>Instructions!B21</f>
        <v>0</v>
      </c>
      <c r="Q3" s="35">
        <f>Instructions!B22</f>
        <v>0</v>
      </c>
      <c r="R3" s="35">
        <f>Instructions!B23</f>
        <v>0</v>
      </c>
      <c r="S3" s="35">
        <f>Instructions!B24</f>
        <v>0</v>
      </c>
      <c r="T3" s="61" t="s">
        <v>61</v>
      </c>
      <c r="U3" s="62" t="s">
        <v>60</v>
      </c>
      <c r="V3" s="61" t="s">
        <v>62</v>
      </c>
      <c r="W3" s="62" t="s">
        <v>68</v>
      </c>
      <c r="X3" s="30" t="s">
        <v>69</v>
      </c>
    </row>
    <row r="4" spans="1:26">
      <c r="A4" s="6"/>
      <c r="B4" s="12"/>
      <c r="C4" s="7"/>
      <c r="D4" s="7"/>
      <c r="E4" s="6"/>
      <c r="F4" s="6"/>
      <c r="G4" s="6"/>
      <c r="H4" s="6"/>
      <c r="I4" s="6"/>
      <c r="J4" s="6"/>
      <c r="K4" s="6"/>
      <c r="L4" s="6"/>
      <c r="M4" s="6"/>
      <c r="N4" s="6"/>
      <c r="O4" s="6"/>
      <c r="P4" s="6"/>
      <c r="Q4" s="6"/>
      <c r="R4" s="6"/>
      <c r="S4" s="6"/>
      <c r="T4" s="64" t="e">
        <f>IF(B4&gt;0,COUNTIF(E4:S4,"Yes"),NA())</f>
        <v>#N/A</v>
      </c>
      <c r="U4" s="65" t="e">
        <f>IF(B4&gt;0,T4/(T4+V4),NA())</f>
        <v>#N/A</v>
      </c>
      <c r="V4" s="64" t="e">
        <f>IF(B4&gt;0,COUNTIF(E4:S4,"No"),NA())</f>
        <v>#N/A</v>
      </c>
      <c r="W4" s="66" t="e">
        <f>IF(B4&gt;0,V4/(T4+V4),NA())</f>
        <v>#N/A</v>
      </c>
      <c r="X4" s="67" t="e">
        <f>IF(B4&gt;0, IF(U4=100%, "Compliant", "Non-compliant"), NA())</f>
        <v>#N/A</v>
      </c>
    </row>
    <row r="5" spans="1:26">
      <c r="A5" s="6"/>
      <c r="B5" s="12"/>
      <c r="C5" s="7"/>
      <c r="D5" s="7"/>
      <c r="E5" s="6"/>
      <c r="F5" s="6"/>
      <c r="G5" s="6"/>
      <c r="H5" s="6"/>
      <c r="I5" s="6"/>
      <c r="J5" s="6"/>
      <c r="K5" s="6"/>
      <c r="L5" s="6"/>
      <c r="M5" s="6"/>
      <c r="N5" s="6"/>
      <c r="O5" s="6"/>
      <c r="P5" s="6"/>
      <c r="Q5" s="6"/>
      <c r="R5" s="6"/>
      <c r="S5" s="6"/>
      <c r="T5" s="64" t="e">
        <f t="shared" ref="T5:T53" si="0">IF(B5&gt;0,COUNTIF(E5:S5,"Yes"),NA())</f>
        <v>#N/A</v>
      </c>
      <c r="U5" s="65" t="e">
        <f t="shared" ref="U5:U53" si="1">IF(B5&gt;0,T5/(T5+V5),NA())</f>
        <v>#N/A</v>
      </c>
      <c r="V5" s="64" t="e">
        <f t="shared" ref="V5:V53" si="2">IF(B5&gt;0,COUNTIF(E5:S5,"No"),NA())</f>
        <v>#N/A</v>
      </c>
      <c r="W5" s="66" t="e">
        <f t="shared" ref="W5:W53" si="3">IF(B5&gt;0,V5/(T5+V5),NA())</f>
        <v>#N/A</v>
      </c>
      <c r="X5" s="67" t="e">
        <f t="shared" ref="X5:X53" si="4">IF(B5&gt;0, IF(U5=100%, "Compliant", "Non-compliant"), NA())</f>
        <v>#N/A</v>
      </c>
    </row>
    <row r="6" spans="1:26">
      <c r="A6" s="6"/>
      <c r="B6" s="12"/>
      <c r="C6" s="7"/>
      <c r="D6" s="7"/>
      <c r="E6" s="6"/>
      <c r="F6" s="6"/>
      <c r="G6" s="6"/>
      <c r="H6" s="6"/>
      <c r="I6" s="6"/>
      <c r="J6" s="6"/>
      <c r="K6" s="6"/>
      <c r="L6" s="6"/>
      <c r="M6" s="6"/>
      <c r="N6" s="6"/>
      <c r="O6" s="6"/>
      <c r="P6" s="6"/>
      <c r="Q6" s="6"/>
      <c r="R6" s="6"/>
      <c r="S6" s="6"/>
      <c r="T6" s="64" t="e">
        <f t="shared" si="0"/>
        <v>#N/A</v>
      </c>
      <c r="U6" s="65" t="e">
        <f t="shared" si="1"/>
        <v>#N/A</v>
      </c>
      <c r="V6" s="64" t="e">
        <f t="shared" si="2"/>
        <v>#N/A</v>
      </c>
      <c r="W6" s="66" t="e">
        <f t="shared" si="3"/>
        <v>#N/A</v>
      </c>
      <c r="X6" s="67" t="e">
        <f t="shared" si="4"/>
        <v>#N/A</v>
      </c>
    </row>
    <row r="7" spans="1:26">
      <c r="A7" s="6"/>
      <c r="B7" s="12"/>
      <c r="C7" s="7"/>
      <c r="D7" s="7"/>
      <c r="E7" s="6"/>
      <c r="F7" s="6"/>
      <c r="G7" s="6"/>
      <c r="H7" s="6"/>
      <c r="I7" s="6"/>
      <c r="J7" s="6"/>
      <c r="K7" s="6"/>
      <c r="L7" s="6"/>
      <c r="M7" s="6"/>
      <c r="N7" s="6"/>
      <c r="O7" s="6"/>
      <c r="P7" s="6"/>
      <c r="Q7" s="6"/>
      <c r="R7" s="6"/>
      <c r="S7" s="6"/>
      <c r="T7" s="64" t="e">
        <f t="shared" si="0"/>
        <v>#N/A</v>
      </c>
      <c r="U7" s="65" t="e">
        <f t="shared" si="1"/>
        <v>#N/A</v>
      </c>
      <c r="V7" s="64" t="e">
        <f t="shared" si="2"/>
        <v>#N/A</v>
      </c>
      <c r="W7" s="66" t="e">
        <f t="shared" si="3"/>
        <v>#N/A</v>
      </c>
      <c r="X7" s="67" t="e">
        <f t="shared" si="4"/>
        <v>#N/A</v>
      </c>
    </row>
    <row r="8" spans="1:26">
      <c r="A8" s="6"/>
      <c r="B8" s="12"/>
      <c r="C8" s="7"/>
      <c r="D8" s="7"/>
      <c r="E8" s="6"/>
      <c r="F8" s="6"/>
      <c r="G8" s="6"/>
      <c r="H8" s="6"/>
      <c r="I8" s="6"/>
      <c r="J8" s="6"/>
      <c r="K8" s="6"/>
      <c r="L8" s="6"/>
      <c r="M8" s="6"/>
      <c r="N8" s="6"/>
      <c r="O8" s="6"/>
      <c r="P8" s="6"/>
      <c r="Q8" s="6"/>
      <c r="R8" s="6"/>
      <c r="S8" s="6"/>
      <c r="T8" s="64" t="e">
        <f t="shared" si="0"/>
        <v>#N/A</v>
      </c>
      <c r="U8" s="65" t="e">
        <f t="shared" si="1"/>
        <v>#N/A</v>
      </c>
      <c r="V8" s="64" t="e">
        <f t="shared" si="2"/>
        <v>#N/A</v>
      </c>
      <c r="W8" s="66" t="e">
        <f t="shared" si="3"/>
        <v>#N/A</v>
      </c>
      <c r="X8" s="67" t="e">
        <f t="shared" si="4"/>
        <v>#N/A</v>
      </c>
    </row>
    <row r="9" spans="1:26">
      <c r="A9" s="6"/>
      <c r="B9" s="12"/>
      <c r="C9" s="7"/>
      <c r="D9" s="7"/>
      <c r="E9" s="6"/>
      <c r="F9" s="6"/>
      <c r="G9" s="6"/>
      <c r="H9" s="6"/>
      <c r="I9" s="6"/>
      <c r="J9" s="6"/>
      <c r="K9" s="6"/>
      <c r="L9" s="6"/>
      <c r="M9" s="6"/>
      <c r="N9" s="6"/>
      <c r="O9" s="6"/>
      <c r="P9" s="6"/>
      <c r="Q9" s="6"/>
      <c r="R9" s="6"/>
      <c r="S9" s="6"/>
      <c r="T9" s="64" t="e">
        <f t="shared" si="0"/>
        <v>#N/A</v>
      </c>
      <c r="U9" s="65" t="e">
        <f t="shared" si="1"/>
        <v>#N/A</v>
      </c>
      <c r="V9" s="64" t="e">
        <f t="shared" si="2"/>
        <v>#N/A</v>
      </c>
      <c r="W9" s="66" t="e">
        <f t="shared" si="3"/>
        <v>#N/A</v>
      </c>
      <c r="X9" s="67" t="e">
        <f t="shared" si="4"/>
        <v>#N/A</v>
      </c>
    </row>
    <row r="10" spans="1:26">
      <c r="A10" s="6"/>
      <c r="B10" s="12"/>
      <c r="C10" s="7"/>
      <c r="D10" s="7"/>
      <c r="E10" s="6"/>
      <c r="F10" s="6"/>
      <c r="G10" s="6"/>
      <c r="H10" s="6"/>
      <c r="I10" s="6"/>
      <c r="J10" s="6"/>
      <c r="K10" s="6"/>
      <c r="L10" s="6"/>
      <c r="M10" s="6"/>
      <c r="N10" s="6"/>
      <c r="O10" s="6"/>
      <c r="P10" s="6"/>
      <c r="Q10" s="6"/>
      <c r="R10" s="6"/>
      <c r="S10" s="6"/>
      <c r="T10" s="64" t="e">
        <f t="shared" si="0"/>
        <v>#N/A</v>
      </c>
      <c r="U10" s="65" t="e">
        <f t="shared" si="1"/>
        <v>#N/A</v>
      </c>
      <c r="V10" s="64" t="e">
        <f t="shared" si="2"/>
        <v>#N/A</v>
      </c>
      <c r="W10" s="66" t="e">
        <f t="shared" si="3"/>
        <v>#N/A</v>
      </c>
      <c r="X10" s="67" t="e">
        <f t="shared" si="4"/>
        <v>#N/A</v>
      </c>
    </row>
    <row r="11" spans="1:26">
      <c r="A11" s="6"/>
      <c r="B11" s="12"/>
      <c r="C11" s="7"/>
      <c r="D11" s="7"/>
      <c r="E11" s="6"/>
      <c r="F11" s="6"/>
      <c r="G11" s="6"/>
      <c r="H11" s="6"/>
      <c r="I11" s="6"/>
      <c r="J11" s="6"/>
      <c r="K11" s="6"/>
      <c r="L11" s="6"/>
      <c r="M11" s="6"/>
      <c r="N11" s="6"/>
      <c r="O11" s="6"/>
      <c r="P11" s="6"/>
      <c r="Q11" s="6"/>
      <c r="R11" s="6"/>
      <c r="S11" s="6"/>
      <c r="T11" s="64" t="e">
        <f t="shared" si="0"/>
        <v>#N/A</v>
      </c>
      <c r="U11" s="65" t="e">
        <f t="shared" si="1"/>
        <v>#N/A</v>
      </c>
      <c r="V11" s="64" t="e">
        <f t="shared" si="2"/>
        <v>#N/A</v>
      </c>
      <c r="W11" s="66" t="e">
        <f t="shared" si="3"/>
        <v>#N/A</v>
      </c>
      <c r="X11" s="67" t="e">
        <f t="shared" si="4"/>
        <v>#N/A</v>
      </c>
    </row>
    <row r="12" spans="1:26">
      <c r="A12" s="6"/>
      <c r="B12" s="12"/>
      <c r="C12" s="7"/>
      <c r="D12" s="7"/>
      <c r="E12" s="6"/>
      <c r="F12" s="6"/>
      <c r="G12" s="6"/>
      <c r="H12" s="6"/>
      <c r="I12" s="6"/>
      <c r="J12" s="6"/>
      <c r="K12" s="6"/>
      <c r="L12" s="6"/>
      <c r="M12" s="6"/>
      <c r="N12" s="6"/>
      <c r="O12" s="6"/>
      <c r="P12" s="6"/>
      <c r="Q12" s="6"/>
      <c r="R12" s="6"/>
      <c r="S12" s="6"/>
      <c r="T12" s="64" t="e">
        <f t="shared" si="0"/>
        <v>#N/A</v>
      </c>
      <c r="U12" s="65" t="e">
        <f t="shared" si="1"/>
        <v>#N/A</v>
      </c>
      <c r="V12" s="64" t="e">
        <f t="shared" si="2"/>
        <v>#N/A</v>
      </c>
      <c r="W12" s="66" t="e">
        <f t="shared" si="3"/>
        <v>#N/A</v>
      </c>
      <c r="X12" s="67" t="e">
        <f t="shared" si="4"/>
        <v>#N/A</v>
      </c>
    </row>
    <row r="13" spans="1:26">
      <c r="A13" s="6"/>
      <c r="B13" s="12"/>
      <c r="C13" s="7"/>
      <c r="D13" s="7"/>
      <c r="E13" s="6"/>
      <c r="F13" s="6"/>
      <c r="G13" s="6"/>
      <c r="H13" s="6"/>
      <c r="I13" s="6"/>
      <c r="J13" s="6"/>
      <c r="K13" s="6"/>
      <c r="L13" s="6"/>
      <c r="M13" s="6"/>
      <c r="N13" s="6"/>
      <c r="O13" s="6"/>
      <c r="P13" s="6"/>
      <c r="Q13" s="6"/>
      <c r="R13" s="6"/>
      <c r="S13" s="6"/>
      <c r="T13" s="64" t="e">
        <f t="shared" si="0"/>
        <v>#N/A</v>
      </c>
      <c r="U13" s="65" t="e">
        <f t="shared" si="1"/>
        <v>#N/A</v>
      </c>
      <c r="V13" s="64" t="e">
        <f t="shared" si="2"/>
        <v>#N/A</v>
      </c>
      <c r="W13" s="66" t="e">
        <f t="shared" si="3"/>
        <v>#N/A</v>
      </c>
      <c r="X13" s="67" t="e">
        <f t="shared" si="4"/>
        <v>#N/A</v>
      </c>
    </row>
    <row r="14" spans="1:26">
      <c r="A14" s="6"/>
      <c r="B14" s="12"/>
      <c r="C14" s="7"/>
      <c r="D14" s="7"/>
      <c r="E14" s="6"/>
      <c r="F14" s="6"/>
      <c r="G14" s="6"/>
      <c r="H14" s="6"/>
      <c r="I14" s="6"/>
      <c r="J14" s="6"/>
      <c r="K14" s="6"/>
      <c r="L14" s="6"/>
      <c r="M14" s="6"/>
      <c r="N14" s="6"/>
      <c r="O14" s="6"/>
      <c r="P14" s="6"/>
      <c r="Q14" s="6"/>
      <c r="R14" s="6"/>
      <c r="S14" s="6"/>
      <c r="T14" s="64" t="e">
        <f t="shared" si="0"/>
        <v>#N/A</v>
      </c>
      <c r="U14" s="65" t="e">
        <f t="shared" si="1"/>
        <v>#N/A</v>
      </c>
      <c r="V14" s="64" t="e">
        <f t="shared" si="2"/>
        <v>#N/A</v>
      </c>
      <c r="W14" s="66" t="e">
        <f t="shared" si="3"/>
        <v>#N/A</v>
      </c>
      <c r="X14" s="67" t="e">
        <f t="shared" si="4"/>
        <v>#N/A</v>
      </c>
    </row>
    <row r="15" spans="1:26">
      <c r="A15" s="6"/>
      <c r="B15" s="12"/>
      <c r="C15" s="7"/>
      <c r="D15" s="7"/>
      <c r="E15" s="6"/>
      <c r="F15" s="6"/>
      <c r="G15" s="6"/>
      <c r="H15" s="6"/>
      <c r="I15" s="6"/>
      <c r="J15" s="6"/>
      <c r="K15" s="6"/>
      <c r="L15" s="6"/>
      <c r="M15" s="6"/>
      <c r="N15" s="6"/>
      <c r="O15" s="6"/>
      <c r="P15" s="6"/>
      <c r="Q15" s="6"/>
      <c r="R15" s="6"/>
      <c r="S15" s="6"/>
      <c r="T15" s="64" t="e">
        <f t="shared" si="0"/>
        <v>#N/A</v>
      </c>
      <c r="U15" s="65" t="e">
        <f t="shared" si="1"/>
        <v>#N/A</v>
      </c>
      <c r="V15" s="64" t="e">
        <f t="shared" si="2"/>
        <v>#N/A</v>
      </c>
      <c r="W15" s="66" t="e">
        <f t="shared" si="3"/>
        <v>#N/A</v>
      </c>
      <c r="X15" s="67" t="e">
        <f t="shared" si="4"/>
        <v>#N/A</v>
      </c>
    </row>
    <row r="16" spans="1:26">
      <c r="A16" s="6"/>
      <c r="B16" s="12"/>
      <c r="C16" s="7"/>
      <c r="D16" s="7"/>
      <c r="E16" s="6"/>
      <c r="F16" s="6"/>
      <c r="G16" s="6"/>
      <c r="H16" s="6"/>
      <c r="I16" s="6"/>
      <c r="J16" s="6"/>
      <c r="K16" s="6"/>
      <c r="L16" s="6"/>
      <c r="M16" s="6"/>
      <c r="N16" s="6"/>
      <c r="O16" s="6"/>
      <c r="P16" s="6"/>
      <c r="Q16" s="6"/>
      <c r="R16" s="6"/>
      <c r="S16" s="6"/>
      <c r="T16" s="64" t="e">
        <f t="shared" si="0"/>
        <v>#N/A</v>
      </c>
      <c r="U16" s="65" t="e">
        <f t="shared" si="1"/>
        <v>#N/A</v>
      </c>
      <c r="V16" s="64" t="e">
        <f t="shared" si="2"/>
        <v>#N/A</v>
      </c>
      <c r="W16" s="66" t="e">
        <f t="shared" si="3"/>
        <v>#N/A</v>
      </c>
      <c r="X16" s="67" t="e">
        <f t="shared" si="4"/>
        <v>#N/A</v>
      </c>
    </row>
    <row r="17" spans="1:24">
      <c r="A17" s="6"/>
      <c r="B17" s="12"/>
      <c r="C17" s="7"/>
      <c r="D17" s="7"/>
      <c r="E17" s="6"/>
      <c r="F17" s="6"/>
      <c r="G17" s="6"/>
      <c r="H17" s="6"/>
      <c r="I17" s="6"/>
      <c r="J17" s="6"/>
      <c r="K17" s="6"/>
      <c r="L17" s="6"/>
      <c r="M17" s="6"/>
      <c r="N17" s="6"/>
      <c r="O17" s="6"/>
      <c r="P17" s="6"/>
      <c r="Q17" s="6"/>
      <c r="R17" s="6"/>
      <c r="S17" s="6"/>
      <c r="T17" s="64" t="e">
        <f t="shared" si="0"/>
        <v>#N/A</v>
      </c>
      <c r="U17" s="65" t="e">
        <f t="shared" si="1"/>
        <v>#N/A</v>
      </c>
      <c r="V17" s="64" t="e">
        <f t="shared" si="2"/>
        <v>#N/A</v>
      </c>
      <c r="W17" s="66" t="e">
        <f t="shared" si="3"/>
        <v>#N/A</v>
      </c>
      <c r="X17" s="67" t="e">
        <f t="shared" si="4"/>
        <v>#N/A</v>
      </c>
    </row>
    <row r="18" spans="1:24">
      <c r="A18" s="6"/>
      <c r="B18" s="12"/>
      <c r="C18" s="7"/>
      <c r="D18" s="7"/>
      <c r="E18" s="6"/>
      <c r="F18" s="6"/>
      <c r="G18" s="6"/>
      <c r="H18" s="6"/>
      <c r="I18" s="6"/>
      <c r="J18" s="6"/>
      <c r="K18" s="6"/>
      <c r="L18" s="6"/>
      <c r="M18" s="6"/>
      <c r="N18" s="6"/>
      <c r="O18" s="6"/>
      <c r="P18" s="6"/>
      <c r="Q18" s="6"/>
      <c r="R18" s="6"/>
      <c r="S18" s="6"/>
      <c r="T18" s="64" t="e">
        <f t="shared" si="0"/>
        <v>#N/A</v>
      </c>
      <c r="U18" s="65" t="e">
        <f t="shared" si="1"/>
        <v>#N/A</v>
      </c>
      <c r="V18" s="64" t="e">
        <f t="shared" si="2"/>
        <v>#N/A</v>
      </c>
      <c r="W18" s="66" t="e">
        <f t="shared" si="3"/>
        <v>#N/A</v>
      </c>
      <c r="X18" s="67" t="e">
        <f t="shared" si="4"/>
        <v>#N/A</v>
      </c>
    </row>
    <row r="19" spans="1:24">
      <c r="A19" s="6"/>
      <c r="B19" s="12"/>
      <c r="C19" s="7"/>
      <c r="D19" s="7"/>
      <c r="E19" s="6"/>
      <c r="F19" s="6"/>
      <c r="G19" s="6"/>
      <c r="H19" s="6"/>
      <c r="I19" s="6"/>
      <c r="J19" s="6"/>
      <c r="K19" s="6"/>
      <c r="L19" s="6"/>
      <c r="M19" s="6"/>
      <c r="N19" s="6"/>
      <c r="O19" s="6"/>
      <c r="P19" s="6"/>
      <c r="Q19" s="6"/>
      <c r="R19" s="6"/>
      <c r="S19" s="6"/>
      <c r="T19" s="64" t="e">
        <f t="shared" si="0"/>
        <v>#N/A</v>
      </c>
      <c r="U19" s="65" t="e">
        <f t="shared" si="1"/>
        <v>#N/A</v>
      </c>
      <c r="V19" s="64" t="e">
        <f t="shared" si="2"/>
        <v>#N/A</v>
      </c>
      <c r="W19" s="66" t="e">
        <f t="shared" si="3"/>
        <v>#N/A</v>
      </c>
      <c r="X19" s="67" t="e">
        <f t="shared" si="4"/>
        <v>#N/A</v>
      </c>
    </row>
    <row r="20" spans="1:24">
      <c r="A20" s="6"/>
      <c r="B20" s="12"/>
      <c r="C20" s="7"/>
      <c r="D20" s="7"/>
      <c r="E20" s="6"/>
      <c r="F20" s="6"/>
      <c r="G20" s="6"/>
      <c r="H20" s="6"/>
      <c r="I20" s="6"/>
      <c r="J20" s="6"/>
      <c r="K20" s="6"/>
      <c r="L20" s="6"/>
      <c r="M20" s="6"/>
      <c r="N20" s="6"/>
      <c r="O20" s="6"/>
      <c r="P20" s="6"/>
      <c r="Q20" s="6"/>
      <c r="R20" s="6"/>
      <c r="S20" s="6"/>
      <c r="T20" s="64" t="e">
        <f t="shared" si="0"/>
        <v>#N/A</v>
      </c>
      <c r="U20" s="65" t="e">
        <f t="shared" si="1"/>
        <v>#N/A</v>
      </c>
      <c r="V20" s="64" t="e">
        <f t="shared" si="2"/>
        <v>#N/A</v>
      </c>
      <c r="W20" s="66" t="e">
        <f t="shared" si="3"/>
        <v>#N/A</v>
      </c>
      <c r="X20" s="67" t="e">
        <f t="shared" si="4"/>
        <v>#N/A</v>
      </c>
    </row>
    <row r="21" spans="1:24">
      <c r="A21" s="6"/>
      <c r="B21" s="12"/>
      <c r="C21" s="7"/>
      <c r="D21" s="7"/>
      <c r="E21" s="6"/>
      <c r="F21" s="6"/>
      <c r="G21" s="6"/>
      <c r="H21" s="6"/>
      <c r="I21" s="6"/>
      <c r="J21" s="6"/>
      <c r="K21" s="6"/>
      <c r="L21" s="6"/>
      <c r="M21" s="6"/>
      <c r="N21" s="6"/>
      <c r="O21" s="6"/>
      <c r="P21" s="6"/>
      <c r="Q21" s="6"/>
      <c r="R21" s="6"/>
      <c r="S21" s="6"/>
      <c r="T21" s="64" t="e">
        <f t="shared" si="0"/>
        <v>#N/A</v>
      </c>
      <c r="U21" s="65" t="e">
        <f t="shared" si="1"/>
        <v>#N/A</v>
      </c>
      <c r="V21" s="64" t="e">
        <f t="shared" si="2"/>
        <v>#N/A</v>
      </c>
      <c r="W21" s="66" t="e">
        <f t="shared" si="3"/>
        <v>#N/A</v>
      </c>
      <c r="X21" s="67" t="e">
        <f t="shared" si="4"/>
        <v>#N/A</v>
      </c>
    </row>
    <row r="22" spans="1:24">
      <c r="A22" s="6"/>
      <c r="B22" s="12"/>
      <c r="C22" s="7"/>
      <c r="D22" s="7"/>
      <c r="E22" s="6"/>
      <c r="F22" s="6"/>
      <c r="G22" s="6"/>
      <c r="H22" s="6"/>
      <c r="I22" s="6"/>
      <c r="J22" s="6"/>
      <c r="K22" s="6"/>
      <c r="L22" s="6"/>
      <c r="M22" s="6"/>
      <c r="N22" s="6"/>
      <c r="O22" s="6"/>
      <c r="P22" s="6"/>
      <c r="Q22" s="6"/>
      <c r="R22" s="6"/>
      <c r="S22" s="6"/>
      <c r="T22" s="64" t="e">
        <f t="shared" si="0"/>
        <v>#N/A</v>
      </c>
      <c r="U22" s="65" t="e">
        <f t="shared" si="1"/>
        <v>#N/A</v>
      </c>
      <c r="V22" s="64" t="e">
        <f t="shared" si="2"/>
        <v>#N/A</v>
      </c>
      <c r="W22" s="66" t="e">
        <f t="shared" si="3"/>
        <v>#N/A</v>
      </c>
      <c r="X22" s="67" t="e">
        <f t="shared" si="4"/>
        <v>#N/A</v>
      </c>
    </row>
    <row r="23" spans="1:24">
      <c r="A23" s="6"/>
      <c r="B23" s="12"/>
      <c r="C23" s="7"/>
      <c r="D23" s="7"/>
      <c r="E23" s="6"/>
      <c r="F23" s="6"/>
      <c r="G23" s="6"/>
      <c r="H23" s="6"/>
      <c r="I23" s="6"/>
      <c r="J23" s="6"/>
      <c r="K23" s="6"/>
      <c r="L23" s="6"/>
      <c r="M23" s="6"/>
      <c r="N23" s="6"/>
      <c r="O23" s="6"/>
      <c r="P23" s="6"/>
      <c r="Q23" s="6"/>
      <c r="R23" s="6"/>
      <c r="S23" s="6"/>
      <c r="T23" s="64" t="e">
        <f t="shared" si="0"/>
        <v>#N/A</v>
      </c>
      <c r="U23" s="65" t="e">
        <f t="shared" si="1"/>
        <v>#N/A</v>
      </c>
      <c r="V23" s="64" t="e">
        <f t="shared" si="2"/>
        <v>#N/A</v>
      </c>
      <c r="W23" s="66" t="e">
        <f t="shared" si="3"/>
        <v>#N/A</v>
      </c>
      <c r="X23" s="67" t="e">
        <f t="shared" si="4"/>
        <v>#N/A</v>
      </c>
    </row>
    <row r="24" spans="1:24">
      <c r="A24" s="6"/>
      <c r="B24" s="12"/>
      <c r="C24" s="7"/>
      <c r="D24" s="7"/>
      <c r="E24" s="6"/>
      <c r="F24" s="6"/>
      <c r="G24" s="6"/>
      <c r="H24" s="6"/>
      <c r="I24" s="6"/>
      <c r="J24" s="6"/>
      <c r="K24" s="6"/>
      <c r="L24" s="6"/>
      <c r="M24" s="6"/>
      <c r="N24" s="6"/>
      <c r="O24" s="6"/>
      <c r="P24" s="6"/>
      <c r="Q24" s="6"/>
      <c r="R24" s="6"/>
      <c r="S24" s="6"/>
      <c r="T24" s="64" t="e">
        <f t="shared" si="0"/>
        <v>#N/A</v>
      </c>
      <c r="U24" s="65" t="e">
        <f t="shared" si="1"/>
        <v>#N/A</v>
      </c>
      <c r="V24" s="64" t="e">
        <f t="shared" si="2"/>
        <v>#N/A</v>
      </c>
      <c r="W24" s="66" t="e">
        <f t="shared" si="3"/>
        <v>#N/A</v>
      </c>
      <c r="X24" s="67" t="e">
        <f t="shared" si="4"/>
        <v>#N/A</v>
      </c>
    </row>
    <row r="25" spans="1:24">
      <c r="A25" s="6"/>
      <c r="B25" s="12"/>
      <c r="C25" s="7"/>
      <c r="D25" s="7"/>
      <c r="E25" s="6"/>
      <c r="F25" s="6"/>
      <c r="G25" s="6"/>
      <c r="H25" s="6"/>
      <c r="I25" s="6"/>
      <c r="J25" s="6"/>
      <c r="K25" s="6"/>
      <c r="L25" s="6"/>
      <c r="M25" s="6"/>
      <c r="N25" s="6"/>
      <c r="O25" s="6"/>
      <c r="P25" s="6"/>
      <c r="Q25" s="6"/>
      <c r="R25" s="6"/>
      <c r="S25" s="6"/>
      <c r="T25" s="64" t="e">
        <f t="shared" si="0"/>
        <v>#N/A</v>
      </c>
      <c r="U25" s="65" t="e">
        <f t="shared" si="1"/>
        <v>#N/A</v>
      </c>
      <c r="V25" s="64" t="e">
        <f t="shared" si="2"/>
        <v>#N/A</v>
      </c>
      <c r="W25" s="66" t="e">
        <f t="shared" si="3"/>
        <v>#N/A</v>
      </c>
      <c r="X25" s="67" t="e">
        <f t="shared" si="4"/>
        <v>#N/A</v>
      </c>
    </row>
    <row r="26" spans="1:24">
      <c r="A26" s="6"/>
      <c r="B26" s="12"/>
      <c r="C26" s="7"/>
      <c r="D26" s="7"/>
      <c r="E26" s="6"/>
      <c r="F26" s="6"/>
      <c r="G26" s="6"/>
      <c r="H26" s="6"/>
      <c r="I26" s="6"/>
      <c r="J26" s="6"/>
      <c r="K26" s="6"/>
      <c r="L26" s="6"/>
      <c r="M26" s="6"/>
      <c r="N26" s="6"/>
      <c r="O26" s="6"/>
      <c r="P26" s="6"/>
      <c r="Q26" s="6"/>
      <c r="R26" s="6"/>
      <c r="S26" s="6"/>
      <c r="T26" s="64" t="e">
        <f t="shared" si="0"/>
        <v>#N/A</v>
      </c>
      <c r="U26" s="65" t="e">
        <f t="shared" si="1"/>
        <v>#N/A</v>
      </c>
      <c r="V26" s="64" t="e">
        <f t="shared" si="2"/>
        <v>#N/A</v>
      </c>
      <c r="W26" s="66" t="e">
        <f t="shared" si="3"/>
        <v>#N/A</v>
      </c>
      <c r="X26" s="67" t="e">
        <f t="shared" si="4"/>
        <v>#N/A</v>
      </c>
    </row>
    <row r="27" spans="1:24">
      <c r="A27" s="6"/>
      <c r="B27" s="12"/>
      <c r="C27" s="7"/>
      <c r="D27" s="7"/>
      <c r="E27" s="6"/>
      <c r="F27" s="6"/>
      <c r="G27" s="6"/>
      <c r="H27" s="6"/>
      <c r="I27" s="6"/>
      <c r="J27" s="6"/>
      <c r="K27" s="6"/>
      <c r="L27" s="6"/>
      <c r="M27" s="6"/>
      <c r="N27" s="6"/>
      <c r="O27" s="6"/>
      <c r="P27" s="6"/>
      <c r="Q27" s="6"/>
      <c r="R27" s="6"/>
      <c r="S27" s="6"/>
      <c r="T27" s="64" t="e">
        <f t="shared" si="0"/>
        <v>#N/A</v>
      </c>
      <c r="U27" s="65" t="e">
        <f t="shared" si="1"/>
        <v>#N/A</v>
      </c>
      <c r="V27" s="64" t="e">
        <f t="shared" si="2"/>
        <v>#N/A</v>
      </c>
      <c r="W27" s="66" t="e">
        <f t="shared" si="3"/>
        <v>#N/A</v>
      </c>
      <c r="X27" s="67" t="e">
        <f t="shared" si="4"/>
        <v>#N/A</v>
      </c>
    </row>
    <row r="28" spans="1:24">
      <c r="A28" s="6"/>
      <c r="B28" s="12"/>
      <c r="C28" s="7"/>
      <c r="D28" s="7"/>
      <c r="E28" s="6"/>
      <c r="F28" s="6"/>
      <c r="G28" s="6"/>
      <c r="H28" s="6"/>
      <c r="I28" s="6"/>
      <c r="J28" s="6"/>
      <c r="K28" s="6"/>
      <c r="L28" s="6"/>
      <c r="M28" s="6"/>
      <c r="N28" s="6"/>
      <c r="O28" s="6"/>
      <c r="P28" s="6"/>
      <c r="Q28" s="6"/>
      <c r="R28" s="6"/>
      <c r="S28" s="6"/>
      <c r="T28" s="64" t="e">
        <f t="shared" si="0"/>
        <v>#N/A</v>
      </c>
      <c r="U28" s="65" t="e">
        <f t="shared" si="1"/>
        <v>#N/A</v>
      </c>
      <c r="V28" s="64" t="e">
        <f t="shared" si="2"/>
        <v>#N/A</v>
      </c>
      <c r="W28" s="66" t="e">
        <f t="shared" si="3"/>
        <v>#N/A</v>
      </c>
      <c r="X28" s="67" t="e">
        <f t="shared" si="4"/>
        <v>#N/A</v>
      </c>
    </row>
    <row r="29" spans="1:24">
      <c r="A29" s="6"/>
      <c r="B29" s="12"/>
      <c r="C29" s="7"/>
      <c r="D29" s="7"/>
      <c r="E29" s="6"/>
      <c r="F29" s="6"/>
      <c r="G29" s="6"/>
      <c r="H29" s="6"/>
      <c r="I29" s="6"/>
      <c r="J29" s="6"/>
      <c r="K29" s="6"/>
      <c r="L29" s="6"/>
      <c r="M29" s="6"/>
      <c r="N29" s="6"/>
      <c r="O29" s="6"/>
      <c r="P29" s="6"/>
      <c r="Q29" s="6"/>
      <c r="R29" s="6"/>
      <c r="S29" s="6"/>
      <c r="T29" s="64" t="e">
        <f t="shared" si="0"/>
        <v>#N/A</v>
      </c>
      <c r="U29" s="65" t="e">
        <f t="shared" si="1"/>
        <v>#N/A</v>
      </c>
      <c r="V29" s="64" t="e">
        <f t="shared" si="2"/>
        <v>#N/A</v>
      </c>
      <c r="W29" s="66" t="e">
        <f t="shared" si="3"/>
        <v>#N/A</v>
      </c>
      <c r="X29" s="67" t="e">
        <f t="shared" si="4"/>
        <v>#N/A</v>
      </c>
    </row>
    <row r="30" spans="1:24">
      <c r="A30" s="6"/>
      <c r="B30" s="12"/>
      <c r="C30" s="7"/>
      <c r="D30" s="7"/>
      <c r="E30" s="6"/>
      <c r="F30" s="6"/>
      <c r="G30" s="6"/>
      <c r="H30" s="6"/>
      <c r="I30" s="6"/>
      <c r="J30" s="6"/>
      <c r="K30" s="6"/>
      <c r="L30" s="6"/>
      <c r="M30" s="6"/>
      <c r="N30" s="6"/>
      <c r="O30" s="6"/>
      <c r="P30" s="6"/>
      <c r="Q30" s="6"/>
      <c r="R30" s="6"/>
      <c r="S30" s="6"/>
      <c r="T30" s="64" t="e">
        <f t="shared" si="0"/>
        <v>#N/A</v>
      </c>
      <c r="U30" s="65" t="e">
        <f t="shared" si="1"/>
        <v>#N/A</v>
      </c>
      <c r="V30" s="64" t="e">
        <f t="shared" si="2"/>
        <v>#N/A</v>
      </c>
      <c r="W30" s="66" t="e">
        <f t="shared" si="3"/>
        <v>#N/A</v>
      </c>
      <c r="X30" s="67" t="e">
        <f t="shared" si="4"/>
        <v>#N/A</v>
      </c>
    </row>
    <row r="31" spans="1:24">
      <c r="A31" s="6"/>
      <c r="B31" s="12"/>
      <c r="C31" s="7"/>
      <c r="D31" s="7"/>
      <c r="E31" s="6"/>
      <c r="F31" s="6"/>
      <c r="G31" s="6"/>
      <c r="H31" s="6"/>
      <c r="I31" s="6"/>
      <c r="J31" s="6"/>
      <c r="K31" s="6"/>
      <c r="L31" s="6"/>
      <c r="M31" s="6"/>
      <c r="N31" s="6"/>
      <c r="O31" s="6"/>
      <c r="P31" s="6"/>
      <c r="Q31" s="6"/>
      <c r="R31" s="6"/>
      <c r="S31" s="6"/>
      <c r="T31" s="64" t="e">
        <f t="shared" si="0"/>
        <v>#N/A</v>
      </c>
      <c r="U31" s="65" t="e">
        <f t="shared" si="1"/>
        <v>#N/A</v>
      </c>
      <c r="V31" s="64" t="e">
        <f t="shared" si="2"/>
        <v>#N/A</v>
      </c>
      <c r="W31" s="66" t="e">
        <f t="shared" si="3"/>
        <v>#N/A</v>
      </c>
      <c r="X31" s="67" t="e">
        <f t="shared" si="4"/>
        <v>#N/A</v>
      </c>
    </row>
    <row r="32" spans="1:24">
      <c r="A32" s="6"/>
      <c r="B32" s="12"/>
      <c r="C32" s="7"/>
      <c r="D32" s="7"/>
      <c r="E32" s="6"/>
      <c r="F32" s="6"/>
      <c r="G32" s="6"/>
      <c r="H32" s="6"/>
      <c r="I32" s="6"/>
      <c r="J32" s="6"/>
      <c r="K32" s="6"/>
      <c r="L32" s="6"/>
      <c r="M32" s="6"/>
      <c r="N32" s="6"/>
      <c r="O32" s="6"/>
      <c r="P32" s="6"/>
      <c r="Q32" s="6"/>
      <c r="R32" s="6"/>
      <c r="S32" s="6"/>
      <c r="T32" s="64" t="e">
        <f t="shared" si="0"/>
        <v>#N/A</v>
      </c>
      <c r="U32" s="65" t="e">
        <f t="shared" si="1"/>
        <v>#N/A</v>
      </c>
      <c r="V32" s="64" t="e">
        <f t="shared" si="2"/>
        <v>#N/A</v>
      </c>
      <c r="W32" s="66" t="e">
        <f t="shared" si="3"/>
        <v>#N/A</v>
      </c>
      <c r="X32" s="67" t="e">
        <f t="shared" si="4"/>
        <v>#N/A</v>
      </c>
    </row>
    <row r="33" spans="1:24">
      <c r="A33" s="6"/>
      <c r="B33" s="12"/>
      <c r="C33" s="7"/>
      <c r="D33" s="7"/>
      <c r="E33" s="6"/>
      <c r="F33" s="6"/>
      <c r="G33" s="6"/>
      <c r="H33" s="6"/>
      <c r="I33" s="6"/>
      <c r="J33" s="6"/>
      <c r="K33" s="6"/>
      <c r="L33" s="6"/>
      <c r="M33" s="6"/>
      <c r="N33" s="6"/>
      <c r="O33" s="6"/>
      <c r="P33" s="6"/>
      <c r="Q33" s="6"/>
      <c r="R33" s="6"/>
      <c r="S33" s="6"/>
      <c r="T33" s="64" t="e">
        <f t="shared" si="0"/>
        <v>#N/A</v>
      </c>
      <c r="U33" s="65" t="e">
        <f t="shared" si="1"/>
        <v>#N/A</v>
      </c>
      <c r="V33" s="64" t="e">
        <f t="shared" si="2"/>
        <v>#N/A</v>
      </c>
      <c r="W33" s="66" t="e">
        <f t="shared" si="3"/>
        <v>#N/A</v>
      </c>
      <c r="X33" s="67" t="e">
        <f t="shared" si="4"/>
        <v>#N/A</v>
      </c>
    </row>
    <row r="34" spans="1:24">
      <c r="A34" s="6"/>
      <c r="B34" s="8"/>
      <c r="C34" s="7"/>
      <c r="D34" s="7"/>
      <c r="E34" s="6"/>
      <c r="F34" s="6"/>
      <c r="G34" s="6"/>
      <c r="H34" s="6"/>
      <c r="I34" s="6"/>
      <c r="J34" s="6"/>
      <c r="K34" s="6"/>
      <c r="L34" s="6"/>
      <c r="M34" s="6"/>
      <c r="N34" s="6"/>
      <c r="O34" s="6"/>
      <c r="P34" s="6"/>
      <c r="Q34" s="6"/>
      <c r="R34" s="6"/>
      <c r="S34" s="6"/>
      <c r="T34" s="64" t="e">
        <f t="shared" si="0"/>
        <v>#N/A</v>
      </c>
      <c r="U34" s="65" t="e">
        <f t="shared" si="1"/>
        <v>#N/A</v>
      </c>
      <c r="V34" s="64" t="e">
        <f t="shared" si="2"/>
        <v>#N/A</v>
      </c>
      <c r="W34" s="66" t="e">
        <f t="shared" si="3"/>
        <v>#N/A</v>
      </c>
      <c r="X34" s="67" t="e">
        <f t="shared" si="4"/>
        <v>#N/A</v>
      </c>
    </row>
    <row r="35" spans="1:24">
      <c r="A35" s="6"/>
      <c r="B35" s="8"/>
      <c r="C35" s="7"/>
      <c r="D35" s="7"/>
      <c r="E35" s="6"/>
      <c r="F35" s="6"/>
      <c r="G35" s="6"/>
      <c r="H35" s="6"/>
      <c r="I35" s="6"/>
      <c r="J35" s="6"/>
      <c r="K35" s="6"/>
      <c r="L35" s="6"/>
      <c r="M35" s="6"/>
      <c r="N35" s="6"/>
      <c r="O35" s="6"/>
      <c r="P35" s="6"/>
      <c r="Q35" s="6"/>
      <c r="R35" s="6"/>
      <c r="S35" s="6"/>
      <c r="T35" s="64" t="e">
        <f t="shared" si="0"/>
        <v>#N/A</v>
      </c>
      <c r="U35" s="65" t="e">
        <f t="shared" si="1"/>
        <v>#N/A</v>
      </c>
      <c r="V35" s="64" t="e">
        <f t="shared" si="2"/>
        <v>#N/A</v>
      </c>
      <c r="W35" s="66" t="e">
        <f t="shared" si="3"/>
        <v>#N/A</v>
      </c>
      <c r="X35" s="67" t="e">
        <f t="shared" si="4"/>
        <v>#N/A</v>
      </c>
    </row>
    <row r="36" spans="1:24">
      <c r="A36" s="6"/>
      <c r="B36" s="8"/>
      <c r="C36" s="7"/>
      <c r="D36" s="7"/>
      <c r="E36" s="6"/>
      <c r="F36" s="6"/>
      <c r="G36" s="6"/>
      <c r="H36" s="6"/>
      <c r="I36" s="6"/>
      <c r="J36" s="6"/>
      <c r="K36" s="6"/>
      <c r="L36" s="6"/>
      <c r="M36" s="6"/>
      <c r="N36" s="6"/>
      <c r="O36" s="6"/>
      <c r="P36" s="6"/>
      <c r="Q36" s="6"/>
      <c r="R36" s="6"/>
      <c r="S36" s="6"/>
      <c r="T36" s="64" t="e">
        <f t="shared" si="0"/>
        <v>#N/A</v>
      </c>
      <c r="U36" s="65" t="e">
        <f t="shared" si="1"/>
        <v>#N/A</v>
      </c>
      <c r="V36" s="64" t="e">
        <f t="shared" si="2"/>
        <v>#N/A</v>
      </c>
      <c r="W36" s="66" t="e">
        <f t="shared" si="3"/>
        <v>#N/A</v>
      </c>
      <c r="X36" s="67" t="e">
        <f t="shared" si="4"/>
        <v>#N/A</v>
      </c>
    </row>
    <row r="37" spans="1:24">
      <c r="A37" s="6"/>
      <c r="B37" s="8"/>
      <c r="C37" s="7"/>
      <c r="D37" s="7"/>
      <c r="E37" s="6"/>
      <c r="F37" s="6"/>
      <c r="G37" s="6"/>
      <c r="H37" s="6"/>
      <c r="I37" s="6"/>
      <c r="J37" s="6"/>
      <c r="K37" s="6"/>
      <c r="L37" s="6"/>
      <c r="M37" s="6"/>
      <c r="N37" s="6"/>
      <c r="O37" s="6"/>
      <c r="P37" s="6"/>
      <c r="Q37" s="6"/>
      <c r="R37" s="6"/>
      <c r="S37" s="6"/>
      <c r="T37" s="64" t="e">
        <f t="shared" si="0"/>
        <v>#N/A</v>
      </c>
      <c r="U37" s="65" t="e">
        <f t="shared" si="1"/>
        <v>#N/A</v>
      </c>
      <c r="V37" s="64" t="e">
        <f t="shared" si="2"/>
        <v>#N/A</v>
      </c>
      <c r="W37" s="66" t="e">
        <f t="shared" si="3"/>
        <v>#N/A</v>
      </c>
      <c r="X37" s="67" t="e">
        <f t="shared" si="4"/>
        <v>#N/A</v>
      </c>
    </row>
    <row r="38" spans="1:24">
      <c r="A38" s="6"/>
      <c r="B38" s="8"/>
      <c r="C38" s="7"/>
      <c r="D38" s="7"/>
      <c r="E38" s="6"/>
      <c r="F38" s="6"/>
      <c r="G38" s="6"/>
      <c r="H38" s="6"/>
      <c r="I38" s="6"/>
      <c r="J38" s="6"/>
      <c r="K38" s="6"/>
      <c r="L38" s="6"/>
      <c r="M38" s="6"/>
      <c r="N38" s="6"/>
      <c r="O38" s="6"/>
      <c r="P38" s="6"/>
      <c r="Q38" s="6"/>
      <c r="R38" s="6"/>
      <c r="S38" s="6"/>
      <c r="T38" s="64" t="e">
        <f t="shared" si="0"/>
        <v>#N/A</v>
      </c>
      <c r="U38" s="65" t="e">
        <f t="shared" si="1"/>
        <v>#N/A</v>
      </c>
      <c r="V38" s="64" t="e">
        <f t="shared" si="2"/>
        <v>#N/A</v>
      </c>
      <c r="W38" s="66" t="e">
        <f t="shared" si="3"/>
        <v>#N/A</v>
      </c>
      <c r="X38" s="67" t="e">
        <f t="shared" si="4"/>
        <v>#N/A</v>
      </c>
    </row>
    <row r="39" spans="1:24">
      <c r="A39" s="6"/>
      <c r="B39" s="8"/>
      <c r="C39" s="7"/>
      <c r="D39" s="7"/>
      <c r="E39" s="6"/>
      <c r="F39" s="6"/>
      <c r="G39" s="6"/>
      <c r="H39" s="6"/>
      <c r="I39" s="6"/>
      <c r="J39" s="6"/>
      <c r="K39" s="6"/>
      <c r="L39" s="6"/>
      <c r="M39" s="6"/>
      <c r="N39" s="6"/>
      <c r="O39" s="6"/>
      <c r="P39" s="6"/>
      <c r="Q39" s="6"/>
      <c r="R39" s="6"/>
      <c r="S39" s="6"/>
      <c r="T39" s="64" t="e">
        <f t="shared" si="0"/>
        <v>#N/A</v>
      </c>
      <c r="U39" s="65" t="e">
        <f t="shared" si="1"/>
        <v>#N/A</v>
      </c>
      <c r="V39" s="64" t="e">
        <f t="shared" si="2"/>
        <v>#N/A</v>
      </c>
      <c r="W39" s="66" t="e">
        <f t="shared" si="3"/>
        <v>#N/A</v>
      </c>
      <c r="X39" s="67" t="e">
        <f t="shared" si="4"/>
        <v>#N/A</v>
      </c>
    </row>
    <row r="40" spans="1:24">
      <c r="A40" s="6"/>
      <c r="B40" s="8"/>
      <c r="C40" s="7"/>
      <c r="D40" s="7"/>
      <c r="E40" s="6"/>
      <c r="F40" s="6"/>
      <c r="G40" s="6"/>
      <c r="H40" s="6"/>
      <c r="I40" s="6"/>
      <c r="J40" s="6"/>
      <c r="K40" s="6"/>
      <c r="L40" s="6"/>
      <c r="M40" s="6"/>
      <c r="N40" s="6"/>
      <c r="O40" s="6"/>
      <c r="P40" s="6"/>
      <c r="Q40" s="6"/>
      <c r="R40" s="6"/>
      <c r="S40" s="6"/>
      <c r="T40" s="64" t="e">
        <f t="shared" si="0"/>
        <v>#N/A</v>
      </c>
      <c r="U40" s="65" t="e">
        <f t="shared" si="1"/>
        <v>#N/A</v>
      </c>
      <c r="V40" s="64" t="e">
        <f t="shared" si="2"/>
        <v>#N/A</v>
      </c>
      <c r="W40" s="66" t="e">
        <f t="shared" si="3"/>
        <v>#N/A</v>
      </c>
      <c r="X40" s="67" t="e">
        <f t="shared" si="4"/>
        <v>#N/A</v>
      </c>
    </row>
    <row r="41" spans="1:24">
      <c r="A41" s="6"/>
      <c r="B41" s="8"/>
      <c r="C41" s="7"/>
      <c r="D41" s="7"/>
      <c r="E41" s="6"/>
      <c r="F41" s="6"/>
      <c r="G41" s="6"/>
      <c r="H41" s="6"/>
      <c r="I41" s="6"/>
      <c r="J41" s="6"/>
      <c r="K41" s="6"/>
      <c r="L41" s="6"/>
      <c r="M41" s="6"/>
      <c r="N41" s="6"/>
      <c r="O41" s="6"/>
      <c r="P41" s="6"/>
      <c r="Q41" s="6"/>
      <c r="R41" s="6"/>
      <c r="S41" s="6"/>
      <c r="T41" s="64" t="e">
        <f t="shared" si="0"/>
        <v>#N/A</v>
      </c>
      <c r="U41" s="65" t="e">
        <f t="shared" si="1"/>
        <v>#N/A</v>
      </c>
      <c r="V41" s="64" t="e">
        <f t="shared" si="2"/>
        <v>#N/A</v>
      </c>
      <c r="W41" s="66" t="e">
        <f t="shared" si="3"/>
        <v>#N/A</v>
      </c>
      <c r="X41" s="67" t="e">
        <f t="shared" si="4"/>
        <v>#N/A</v>
      </c>
    </row>
    <row r="42" spans="1:24">
      <c r="A42" s="6"/>
      <c r="B42" s="8"/>
      <c r="C42" s="7"/>
      <c r="D42" s="7"/>
      <c r="E42" s="6"/>
      <c r="F42" s="6"/>
      <c r="G42" s="6"/>
      <c r="H42" s="6"/>
      <c r="I42" s="6"/>
      <c r="J42" s="6"/>
      <c r="K42" s="6"/>
      <c r="L42" s="6"/>
      <c r="M42" s="6"/>
      <c r="N42" s="6"/>
      <c r="O42" s="6"/>
      <c r="P42" s="6"/>
      <c r="Q42" s="6"/>
      <c r="R42" s="6"/>
      <c r="S42" s="6"/>
      <c r="T42" s="64" t="e">
        <f t="shared" si="0"/>
        <v>#N/A</v>
      </c>
      <c r="U42" s="65" t="e">
        <f t="shared" si="1"/>
        <v>#N/A</v>
      </c>
      <c r="V42" s="64" t="e">
        <f t="shared" si="2"/>
        <v>#N/A</v>
      </c>
      <c r="W42" s="66" t="e">
        <f t="shared" si="3"/>
        <v>#N/A</v>
      </c>
      <c r="X42" s="67" t="e">
        <f t="shared" si="4"/>
        <v>#N/A</v>
      </c>
    </row>
    <row r="43" spans="1:24">
      <c r="A43" s="6"/>
      <c r="B43" s="8"/>
      <c r="C43" s="7"/>
      <c r="D43" s="7"/>
      <c r="E43" s="6"/>
      <c r="F43" s="6"/>
      <c r="G43" s="6"/>
      <c r="H43" s="6"/>
      <c r="I43" s="6"/>
      <c r="J43" s="6"/>
      <c r="K43" s="6"/>
      <c r="L43" s="6"/>
      <c r="M43" s="6"/>
      <c r="N43" s="6"/>
      <c r="O43" s="6"/>
      <c r="P43" s="6"/>
      <c r="Q43" s="6"/>
      <c r="R43" s="6"/>
      <c r="S43" s="6"/>
      <c r="T43" s="64" t="e">
        <f t="shared" si="0"/>
        <v>#N/A</v>
      </c>
      <c r="U43" s="65" t="e">
        <f t="shared" si="1"/>
        <v>#N/A</v>
      </c>
      <c r="V43" s="64" t="e">
        <f t="shared" si="2"/>
        <v>#N/A</v>
      </c>
      <c r="W43" s="66" t="e">
        <f t="shared" si="3"/>
        <v>#N/A</v>
      </c>
      <c r="X43" s="67" t="e">
        <f t="shared" si="4"/>
        <v>#N/A</v>
      </c>
    </row>
    <row r="44" spans="1:24">
      <c r="A44" s="6"/>
      <c r="B44" s="8"/>
      <c r="C44" s="7"/>
      <c r="D44" s="7"/>
      <c r="E44" s="6"/>
      <c r="F44" s="6"/>
      <c r="G44" s="6"/>
      <c r="H44" s="6"/>
      <c r="I44" s="6"/>
      <c r="J44" s="6"/>
      <c r="K44" s="6"/>
      <c r="L44" s="6"/>
      <c r="M44" s="6"/>
      <c r="N44" s="6"/>
      <c r="O44" s="6"/>
      <c r="P44" s="6"/>
      <c r="Q44" s="6"/>
      <c r="R44" s="6"/>
      <c r="S44" s="6"/>
      <c r="T44" s="64" t="e">
        <f t="shared" si="0"/>
        <v>#N/A</v>
      </c>
      <c r="U44" s="65" t="e">
        <f t="shared" si="1"/>
        <v>#N/A</v>
      </c>
      <c r="V44" s="64" t="e">
        <f t="shared" si="2"/>
        <v>#N/A</v>
      </c>
      <c r="W44" s="66" t="e">
        <f t="shared" si="3"/>
        <v>#N/A</v>
      </c>
      <c r="X44" s="67" t="e">
        <f t="shared" si="4"/>
        <v>#N/A</v>
      </c>
    </row>
    <row r="45" spans="1:24">
      <c r="A45" s="6"/>
      <c r="B45" s="8"/>
      <c r="C45" s="7"/>
      <c r="D45" s="7"/>
      <c r="E45" s="6"/>
      <c r="F45" s="6"/>
      <c r="G45" s="6"/>
      <c r="H45" s="6"/>
      <c r="I45" s="6"/>
      <c r="J45" s="6"/>
      <c r="K45" s="6"/>
      <c r="L45" s="6"/>
      <c r="M45" s="6"/>
      <c r="N45" s="6"/>
      <c r="O45" s="6"/>
      <c r="P45" s="6"/>
      <c r="Q45" s="6"/>
      <c r="R45" s="6"/>
      <c r="S45" s="6"/>
      <c r="T45" s="64" t="e">
        <f t="shared" si="0"/>
        <v>#N/A</v>
      </c>
      <c r="U45" s="65" t="e">
        <f t="shared" si="1"/>
        <v>#N/A</v>
      </c>
      <c r="V45" s="64" t="e">
        <f t="shared" si="2"/>
        <v>#N/A</v>
      </c>
      <c r="W45" s="66" t="e">
        <f t="shared" si="3"/>
        <v>#N/A</v>
      </c>
      <c r="X45" s="67" t="e">
        <f t="shared" si="4"/>
        <v>#N/A</v>
      </c>
    </row>
    <row r="46" spans="1:24">
      <c r="A46" s="6"/>
      <c r="B46" s="8"/>
      <c r="C46" s="7"/>
      <c r="D46" s="7"/>
      <c r="E46" s="6"/>
      <c r="F46" s="6"/>
      <c r="G46" s="6"/>
      <c r="H46" s="6"/>
      <c r="I46" s="6"/>
      <c r="J46" s="6"/>
      <c r="K46" s="6"/>
      <c r="L46" s="6"/>
      <c r="M46" s="6"/>
      <c r="N46" s="6"/>
      <c r="O46" s="6"/>
      <c r="P46" s="6"/>
      <c r="Q46" s="6"/>
      <c r="R46" s="6"/>
      <c r="S46" s="6"/>
      <c r="T46" s="64" t="e">
        <f t="shared" si="0"/>
        <v>#N/A</v>
      </c>
      <c r="U46" s="65" t="e">
        <f t="shared" si="1"/>
        <v>#N/A</v>
      </c>
      <c r="V46" s="64" t="e">
        <f t="shared" si="2"/>
        <v>#N/A</v>
      </c>
      <c r="W46" s="66" t="e">
        <f t="shared" si="3"/>
        <v>#N/A</v>
      </c>
      <c r="X46" s="67" t="e">
        <f t="shared" si="4"/>
        <v>#N/A</v>
      </c>
    </row>
    <row r="47" spans="1:24">
      <c r="A47" s="6"/>
      <c r="B47" s="8"/>
      <c r="C47" s="7"/>
      <c r="D47" s="7"/>
      <c r="E47" s="6"/>
      <c r="F47" s="6"/>
      <c r="G47" s="6"/>
      <c r="H47" s="6"/>
      <c r="I47" s="6"/>
      <c r="J47" s="6"/>
      <c r="K47" s="6"/>
      <c r="L47" s="6"/>
      <c r="M47" s="6"/>
      <c r="N47" s="6"/>
      <c r="O47" s="6"/>
      <c r="P47" s="6"/>
      <c r="Q47" s="6"/>
      <c r="R47" s="6"/>
      <c r="S47" s="6"/>
      <c r="T47" s="64" t="e">
        <f t="shared" si="0"/>
        <v>#N/A</v>
      </c>
      <c r="U47" s="65" t="e">
        <f t="shared" si="1"/>
        <v>#N/A</v>
      </c>
      <c r="V47" s="64" t="e">
        <f t="shared" si="2"/>
        <v>#N/A</v>
      </c>
      <c r="W47" s="66" t="e">
        <f t="shared" si="3"/>
        <v>#N/A</v>
      </c>
      <c r="X47" s="67" t="e">
        <f t="shared" si="4"/>
        <v>#N/A</v>
      </c>
    </row>
    <row r="48" spans="1:24">
      <c r="A48" s="6"/>
      <c r="B48" s="8"/>
      <c r="C48" s="7"/>
      <c r="D48" s="7"/>
      <c r="E48" s="6"/>
      <c r="F48" s="6"/>
      <c r="G48" s="6"/>
      <c r="H48" s="6"/>
      <c r="I48" s="6"/>
      <c r="J48" s="6"/>
      <c r="K48" s="6"/>
      <c r="L48" s="6"/>
      <c r="M48" s="6"/>
      <c r="N48" s="6"/>
      <c r="O48" s="6"/>
      <c r="P48" s="6"/>
      <c r="Q48" s="6"/>
      <c r="R48" s="6"/>
      <c r="S48" s="6"/>
      <c r="T48" s="64" t="e">
        <f t="shared" si="0"/>
        <v>#N/A</v>
      </c>
      <c r="U48" s="65" t="e">
        <f t="shared" si="1"/>
        <v>#N/A</v>
      </c>
      <c r="V48" s="64" t="e">
        <f t="shared" si="2"/>
        <v>#N/A</v>
      </c>
      <c r="W48" s="66" t="e">
        <f t="shared" si="3"/>
        <v>#N/A</v>
      </c>
      <c r="X48" s="67" t="e">
        <f t="shared" si="4"/>
        <v>#N/A</v>
      </c>
    </row>
    <row r="49" spans="1:25">
      <c r="A49" s="6"/>
      <c r="B49" s="8"/>
      <c r="C49" s="7"/>
      <c r="D49" s="7"/>
      <c r="E49" s="6"/>
      <c r="F49" s="6"/>
      <c r="G49" s="6"/>
      <c r="H49" s="6"/>
      <c r="I49" s="6"/>
      <c r="J49" s="6"/>
      <c r="K49" s="6"/>
      <c r="L49" s="6"/>
      <c r="M49" s="6"/>
      <c r="N49" s="6"/>
      <c r="O49" s="6"/>
      <c r="P49" s="6"/>
      <c r="Q49" s="6"/>
      <c r="R49" s="6"/>
      <c r="S49" s="6"/>
      <c r="T49" s="64" t="e">
        <f t="shared" si="0"/>
        <v>#N/A</v>
      </c>
      <c r="U49" s="65" t="e">
        <f t="shared" si="1"/>
        <v>#N/A</v>
      </c>
      <c r="V49" s="64" t="e">
        <f t="shared" si="2"/>
        <v>#N/A</v>
      </c>
      <c r="W49" s="66" t="e">
        <f t="shared" si="3"/>
        <v>#N/A</v>
      </c>
      <c r="X49" s="67" t="e">
        <f t="shared" si="4"/>
        <v>#N/A</v>
      </c>
    </row>
    <row r="50" spans="1:25">
      <c r="A50" s="6"/>
      <c r="B50" s="8"/>
      <c r="C50" s="7"/>
      <c r="D50" s="7"/>
      <c r="E50" s="6"/>
      <c r="F50" s="6"/>
      <c r="G50" s="6"/>
      <c r="H50" s="6"/>
      <c r="I50" s="6"/>
      <c r="J50" s="6"/>
      <c r="K50" s="6"/>
      <c r="L50" s="6"/>
      <c r="M50" s="6"/>
      <c r="N50" s="6"/>
      <c r="O50" s="6"/>
      <c r="P50" s="6"/>
      <c r="Q50" s="6"/>
      <c r="R50" s="6"/>
      <c r="S50" s="6"/>
      <c r="T50" s="64" t="e">
        <f t="shared" si="0"/>
        <v>#N/A</v>
      </c>
      <c r="U50" s="65" t="e">
        <f t="shared" si="1"/>
        <v>#N/A</v>
      </c>
      <c r="V50" s="64" t="e">
        <f t="shared" si="2"/>
        <v>#N/A</v>
      </c>
      <c r="W50" s="66" t="e">
        <f t="shared" si="3"/>
        <v>#N/A</v>
      </c>
      <c r="X50" s="67" t="e">
        <f t="shared" si="4"/>
        <v>#N/A</v>
      </c>
    </row>
    <row r="51" spans="1:25">
      <c r="A51" s="6"/>
      <c r="B51" s="8"/>
      <c r="C51" s="7"/>
      <c r="D51" s="7"/>
      <c r="E51" s="6"/>
      <c r="F51" s="6"/>
      <c r="G51" s="6"/>
      <c r="H51" s="6"/>
      <c r="I51" s="6"/>
      <c r="J51" s="6"/>
      <c r="K51" s="6"/>
      <c r="L51" s="6"/>
      <c r="M51" s="6"/>
      <c r="N51" s="6"/>
      <c r="O51" s="6"/>
      <c r="P51" s="6"/>
      <c r="Q51" s="6"/>
      <c r="R51" s="6"/>
      <c r="S51" s="6"/>
      <c r="T51" s="64" t="e">
        <f t="shared" si="0"/>
        <v>#N/A</v>
      </c>
      <c r="U51" s="65" t="e">
        <f t="shared" si="1"/>
        <v>#N/A</v>
      </c>
      <c r="V51" s="64" t="e">
        <f t="shared" si="2"/>
        <v>#N/A</v>
      </c>
      <c r="W51" s="66" t="e">
        <f t="shared" si="3"/>
        <v>#N/A</v>
      </c>
      <c r="X51" s="67" t="e">
        <f t="shared" si="4"/>
        <v>#N/A</v>
      </c>
    </row>
    <row r="52" spans="1:25">
      <c r="A52" s="6"/>
      <c r="B52" s="8"/>
      <c r="C52" s="7"/>
      <c r="D52" s="7"/>
      <c r="E52" s="6"/>
      <c r="F52" s="6"/>
      <c r="G52" s="6"/>
      <c r="H52" s="6"/>
      <c r="I52" s="6"/>
      <c r="J52" s="6"/>
      <c r="K52" s="6"/>
      <c r="L52" s="6"/>
      <c r="M52" s="6"/>
      <c r="N52" s="6"/>
      <c r="O52" s="6"/>
      <c r="P52" s="6"/>
      <c r="Q52" s="6"/>
      <c r="R52" s="6"/>
      <c r="S52" s="6"/>
      <c r="T52" s="64" t="e">
        <f t="shared" si="0"/>
        <v>#N/A</v>
      </c>
      <c r="U52" s="65" t="e">
        <f t="shared" si="1"/>
        <v>#N/A</v>
      </c>
      <c r="V52" s="64" t="e">
        <f t="shared" si="2"/>
        <v>#N/A</v>
      </c>
      <c r="W52" s="66" t="e">
        <f t="shared" si="3"/>
        <v>#N/A</v>
      </c>
      <c r="X52" s="67" t="e">
        <f t="shared" si="4"/>
        <v>#N/A</v>
      </c>
    </row>
    <row r="53" spans="1:25">
      <c r="A53" s="6"/>
      <c r="B53" s="8"/>
      <c r="C53" s="7"/>
      <c r="D53" s="7"/>
      <c r="E53" s="6"/>
      <c r="F53" s="6"/>
      <c r="G53" s="6"/>
      <c r="H53" s="6"/>
      <c r="I53" s="6"/>
      <c r="J53" s="6"/>
      <c r="K53" s="6"/>
      <c r="L53" s="6"/>
      <c r="M53" s="6"/>
      <c r="N53" s="6"/>
      <c r="O53" s="6"/>
      <c r="P53" s="6"/>
      <c r="Q53" s="6"/>
      <c r="R53" s="6"/>
      <c r="S53" s="6"/>
      <c r="T53" s="64" t="e">
        <f t="shared" si="0"/>
        <v>#N/A</v>
      </c>
      <c r="U53" s="65" t="e">
        <f t="shared" si="1"/>
        <v>#N/A</v>
      </c>
      <c r="V53" s="64" t="e">
        <f t="shared" si="2"/>
        <v>#N/A</v>
      </c>
      <c r="W53" s="66" t="e">
        <f t="shared" si="3"/>
        <v>#N/A</v>
      </c>
      <c r="X53" s="67" t="e">
        <f t="shared" si="4"/>
        <v>#N/A</v>
      </c>
    </row>
    <row r="54" spans="1:25" ht="15" customHeight="1">
      <c r="A54" s="32"/>
      <c r="B54" s="68"/>
      <c r="C54" s="69"/>
      <c r="D54" s="69"/>
      <c r="E54" s="32"/>
      <c r="F54" s="32"/>
      <c r="G54" s="32"/>
      <c r="H54" s="32"/>
      <c r="I54" s="32"/>
      <c r="J54" s="32"/>
      <c r="K54" s="32"/>
      <c r="L54" s="32"/>
      <c r="M54" s="32"/>
      <c r="N54" s="32"/>
      <c r="O54" s="32"/>
      <c r="P54" s="32"/>
      <c r="Q54" s="32"/>
      <c r="R54" s="32"/>
      <c r="T54" s="111" t="s">
        <v>53</v>
      </c>
      <c r="U54" s="111"/>
      <c r="V54" s="111"/>
      <c r="W54" s="111"/>
      <c r="X54" s="70">
        <f>COUNTA(E4:E53)</f>
        <v>0</v>
      </c>
    </row>
    <row r="55" spans="1:25" ht="15" customHeight="1">
      <c r="A55" s="32"/>
      <c r="B55" s="69"/>
      <c r="C55" s="69"/>
      <c r="D55" s="69"/>
      <c r="E55" s="69"/>
      <c r="F55" s="69"/>
      <c r="G55" s="69"/>
      <c r="H55" s="69"/>
      <c r="I55" s="69"/>
      <c r="J55" s="69"/>
      <c r="K55" s="69"/>
      <c r="L55" s="69"/>
      <c r="M55" s="69"/>
      <c r="N55" s="69"/>
      <c r="O55" s="69"/>
      <c r="P55" s="69"/>
      <c r="Q55" s="69"/>
      <c r="R55" s="69"/>
      <c r="T55" s="112" t="s">
        <v>55</v>
      </c>
      <c r="U55" s="112"/>
      <c r="V55" s="112"/>
      <c r="W55" s="112"/>
      <c r="X55" s="71">
        <f>COUNTIF(E4:S53,"Yes")</f>
        <v>0</v>
      </c>
    </row>
    <row r="56" spans="1:25" ht="15" customHeight="1">
      <c r="A56" s="32"/>
      <c r="B56" s="69"/>
      <c r="C56" s="69"/>
      <c r="D56" s="69"/>
      <c r="E56" s="69"/>
      <c r="F56" s="69"/>
      <c r="G56" s="69"/>
      <c r="H56" s="69"/>
      <c r="I56" s="69"/>
      <c r="J56" s="69"/>
      <c r="K56" s="69"/>
      <c r="L56" s="69"/>
      <c r="M56" s="69"/>
      <c r="N56" s="69"/>
      <c r="O56" s="69"/>
      <c r="P56" s="69"/>
      <c r="Q56" s="69"/>
      <c r="R56" s="69"/>
      <c r="T56" s="106" t="s">
        <v>56</v>
      </c>
      <c r="U56" s="106"/>
      <c r="V56" s="106"/>
      <c r="W56" s="106"/>
      <c r="X56" s="71">
        <f>COUNTIF(E4:S53,"No")</f>
        <v>0</v>
      </c>
    </row>
    <row r="57" spans="1:25" ht="15" customHeight="1">
      <c r="A57" s="32"/>
      <c r="B57" s="32"/>
      <c r="C57" s="32"/>
      <c r="D57" s="32"/>
      <c r="E57" s="32"/>
      <c r="F57" s="32"/>
      <c r="G57" s="32"/>
      <c r="H57" s="32"/>
      <c r="I57" s="32"/>
      <c r="J57" s="32"/>
      <c r="K57" s="32"/>
      <c r="L57" s="32"/>
      <c r="M57" s="32"/>
      <c r="N57" s="32"/>
      <c r="O57" s="32"/>
      <c r="P57" s="32"/>
      <c r="Q57" s="32"/>
      <c r="R57" s="32"/>
      <c r="T57" s="106" t="s">
        <v>59</v>
      </c>
      <c r="U57" s="106"/>
      <c r="V57" s="106"/>
      <c r="W57" s="106"/>
      <c r="X57" s="72" t="e">
        <f>COUNTIF(X4:X53,"Compliant")/X54</f>
        <v>#DIV/0!</v>
      </c>
    </row>
    <row r="58" spans="1:25" ht="14.45" customHeight="1">
      <c r="A58" s="32"/>
      <c r="B58" s="32"/>
      <c r="C58" s="32"/>
      <c r="D58" s="32"/>
      <c r="E58" s="32"/>
      <c r="F58" s="32"/>
      <c r="G58" s="32"/>
      <c r="H58" s="32"/>
      <c r="I58" s="32"/>
      <c r="J58" s="32"/>
      <c r="K58" s="32"/>
      <c r="L58" s="32"/>
      <c r="M58" s="32"/>
      <c r="N58" s="32"/>
      <c r="O58" s="32"/>
      <c r="P58" s="32"/>
      <c r="Q58" s="32"/>
      <c r="R58" s="32"/>
      <c r="S58" s="32"/>
      <c r="T58" s="32"/>
      <c r="U58" s="32"/>
      <c r="V58" s="32"/>
      <c r="W58"/>
      <c r="X58"/>
      <c r="Y58"/>
    </row>
    <row r="59" spans="1:25" ht="14.45" customHeight="1">
      <c r="A59" s="107" t="s">
        <v>48</v>
      </c>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row>
    <row r="60" spans="1:25" ht="14.45" customHeight="1">
      <c r="A60" s="10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row>
    <row r="61" spans="1:25" ht="15" customHeight="1">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row>
    <row r="62" spans="1:25" ht="14.45" customHeight="1">
      <c r="A62" s="10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row>
    <row r="63" spans="1:25" ht="15.75" customHeight="1">
      <c r="A63" s="10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row>
    <row r="64" spans="1:25" ht="15" customHeight="1">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row>
    <row r="65" spans="1:25" ht="15.75" customHeight="1">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row>
    <row r="66" spans="1:25">
      <c r="W66"/>
      <c r="X66"/>
      <c r="Y66"/>
    </row>
    <row r="67" spans="1:25">
      <c r="W67"/>
      <c r="X67"/>
      <c r="Y67"/>
    </row>
  </sheetData>
  <mergeCells count="9">
    <mergeCell ref="T56:W56"/>
    <mergeCell ref="T57:W57"/>
    <mergeCell ref="A59:X65"/>
    <mergeCell ref="A1:C1"/>
    <mergeCell ref="A2:D2"/>
    <mergeCell ref="E2:S2"/>
    <mergeCell ref="T2:X2"/>
    <mergeCell ref="T54:W54"/>
    <mergeCell ref="T55:W55"/>
  </mergeCells>
  <phoneticPr fontId="13" type="noConversion"/>
  <conditionalFormatting sqref="A11:A36">
    <cfRule type="containsErrors" dxfId="23" priority="2">
      <formula>ISERROR(A11)</formula>
    </cfRule>
  </conditionalFormatting>
  <conditionalFormatting sqref="D4:D33">
    <cfRule type="containsErrors" dxfId="22" priority="1">
      <formula>ISERROR(D4)</formula>
    </cfRule>
  </conditionalFormatting>
  <conditionalFormatting sqref="E4:N10 A4:C10 B11:C33">
    <cfRule type="containsErrors" dxfId="20" priority="7">
      <formula>ISERROR(A4)</formula>
    </cfRule>
  </conditionalFormatting>
  <conditionalFormatting sqref="E4:S53">
    <cfRule type="cellIs" dxfId="19" priority="5" operator="equal">
      <formula>"Yes"</formula>
    </cfRule>
    <cfRule type="cellIs" dxfId="18" priority="6" operator="equal">
      <formula>"No"</formula>
    </cfRule>
  </conditionalFormatting>
  <conditionalFormatting sqref="O4:X10 E11:X33 B34:X36 A37:X53">
    <cfRule type="containsErrors" dxfId="7" priority="27">
      <formula>ISERROR(A4)</formula>
    </cfRule>
  </conditionalFormatting>
  <conditionalFormatting sqref="X4:X53">
    <cfRule type="cellIs" dxfId="2" priority="25" operator="equal">
      <formula>"Compliant"</formula>
    </cfRule>
    <cfRule type="cellIs" dxfId="1" priority="26" operator="equal">
      <formula>"Non-compliant"</formula>
    </cfRule>
  </conditionalFormatting>
  <conditionalFormatting sqref="X57">
    <cfRule type="containsErrors" dxfId="0" priority="28">
      <formula>ISERROR(X57)</formula>
    </cfRule>
  </conditionalFormatting>
  <dataValidations count="2">
    <dataValidation type="list" allowBlank="1" showInputMessage="1" showErrorMessage="1" sqref="S4:S53 E4:R54" xr:uid="{1AAF0542-4F71-44AB-862F-5ED5D4A0A54F}">
      <formula1>"Yes,No"</formula1>
    </dataValidation>
    <dataValidation type="list" allowBlank="1" showInputMessage="1" showErrorMessage="1" sqref="D4:D53" xr:uid="{EEA904A4-F4C2-40ED-B7E9-3A1F7DE237F4}">
      <formula1>"7am-11am, 11am-3pm, 3pm-7pm, 7pm-11pm, 11pm-3am, 3am-7am"</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2" id="{C2A5ABA2-5ABE-4A8F-B1DF-79E9BE38223C}">
            <xm:f>Instructions!B10=""</xm:f>
            <x14:dxf>
              <font>
                <color theme="0" tint="-4.9989318521683403E-2"/>
              </font>
              <fill>
                <patternFill>
                  <bgColor theme="0" tint="-4.9989318521683403E-2"/>
                </patternFill>
              </fill>
            </x14:dxf>
          </x14:cfRule>
          <xm:sqref>E3</xm:sqref>
        </x14:conditionalFormatting>
        <x14:conditionalFormatting xmlns:xm="http://schemas.microsoft.com/office/excel/2006/main">
          <x14:cfRule type="expression" priority="21" id="{87D7736F-AF63-442D-A300-017E4BE79A18}">
            <xm:f>Instructions!B11=""</xm:f>
            <x14:dxf>
              <font>
                <color theme="0" tint="-4.9989318521683403E-2"/>
              </font>
              <fill>
                <patternFill>
                  <bgColor theme="0" tint="-4.9989318521683403E-2"/>
                </patternFill>
              </fill>
            </x14:dxf>
          </x14:cfRule>
          <xm:sqref>F3</xm:sqref>
        </x14:conditionalFormatting>
        <x14:conditionalFormatting xmlns:xm="http://schemas.microsoft.com/office/excel/2006/main">
          <x14:cfRule type="expression" priority="20" id="{653A1C42-1FF3-4FD9-8232-CB1AF6A9997D}">
            <xm:f>Instructions!B12=""</xm:f>
            <x14:dxf>
              <font>
                <color theme="0" tint="-4.9989318521683403E-2"/>
              </font>
              <fill>
                <patternFill>
                  <bgColor theme="0" tint="-4.9989318521683403E-2"/>
                </patternFill>
              </fill>
            </x14:dxf>
          </x14:cfRule>
          <xm:sqref>G3</xm:sqref>
        </x14:conditionalFormatting>
        <x14:conditionalFormatting xmlns:xm="http://schemas.microsoft.com/office/excel/2006/main">
          <x14:cfRule type="expression" priority="19" id="{888CC208-61BE-4BA8-B99D-DC297231E28B}">
            <xm:f>Instructions!B13=""</xm:f>
            <x14:dxf>
              <font>
                <color theme="0" tint="-4.9989318521683403E-2"/>
              </font>
              <fill>
                <patternFill>
                  <bgColor theme="0" tint="-4.9989318521683403E-2"/>
                </patternFill>
              </fill>
            </x14:dxf>
          </x14:cfRule>
          <xm:sqref>H3</xm:sqref>
        </x14:conditionalFormatting>
        <x14:conditionalFormatting xmlns:xm="http://schemas.microsoft.com/office/excel/2006/main">
          <x14:cfRule type="expression" priority="18" id="{38B0727D-92A7-4DC9-BD84-C35B03D68693}">
            <xm:f>Instructions!B14=""</xm:f>
            <x14:dxf>
              <font>
                <color theme="0" tint="-4.9989318521683403E-2"/>
              </font>
              <fill>
                <patternFill>
                  <bgColor theme="0" tint="-4.9989318521683403E-2"/>
                </patternFill>
              </fill>
            </x14:dxf>
          </x14:cfRule>
          <xm:sqref>I3</xm:sqref>
        </x14:conditionalFormatting>
        <x14:conditionalFormatting xmlns:xm="http://schemas.microsoft.com/office/excel/2006/main">
          <x14:cfRule type="expression" priority="17" id="{1DC08A5A-3603-4F8D-B5D1-C6BD3C8B948C}">
            <xm:f>Instructions!B15=""</xm:f>
            <x14:dxf>
              <font>
                <color theme="0" tint="-4.9989318521683403E-2"/>
              </font>
              <fill>
                <patternFill>
                  <bgColor theme="0" tint="-4.9989318521683403E-2"/>
                </patternFill>
              </fill>
            </x14:dxf>
          </x14:cfRule>
          <xm:sqref>J3</xm:sqref>
        </x14:conditionalFormatting>
        <x14:conditionalFormatting xmlns:xm="http://schemas.microsoft.com/office/excel/2006/main">
          <x14:cfRule type="expression" priority="16" id="{E178EBEF-D797-42DF-AE36-1829EFC579DD}">
            <xm:f>Instructions!B16=""</xm:f>
            <x14:dxf>
              <font>
                <color theme="0" tint="-4.9989318521683403E-2"/>
              </font>
              <fill>
                <patternFill>
                  <bgColor theme="0" tint="-4.9989318521683403E-2"/>
                </patternFill>
              </fill>
            </x14:dxf>
          </x14:cfRule>
          <xm:sqref>K3</xm:sqref>
        </x14:conditionalFormatting>
        <x14:conditionalFormatting xmlns:xm="http://schemas.microsoft.com/office/excel/2006/main">
          <x14:cfRule type="expression" priority="15" id="{0935DF60-14EA-4C06-96F5-7828ADF07806}">
            <xm:f>Instructions!B17=""</xm:f>
            <x14:dxf>
              <font>
                <color theme="0" tint="-4.9989318521683403E-2"/>
              </font>
              <fill>
                <patternFill>
                  <bgColor theme="0" tint="-4.9989318521683403E-2"/>
                </patternFill>
              </fill>
            </x14:dxf>
          </x14:cfRule>
          <xm:sqref>L3</xm:sqref>
        </x14:conditionalFormatting>
        <x14:conditionalFormatting xmlns:xm="http://schemas.microsoft.com/office/excel/2006/main">
          <x14:cfRule type="expression" priority="14" id="{2041EB4B-FA2B-4DFF-8074-6037B2669CB7}">
            <xm:f>Instructions!B18=""</xm:f>
            <x14:dxf>
              <font>
                <color theme="0" tint="-4.9989318521683403E-2"/>
              </font>
              <fill>
                <patternFill>
                  <bgColor theme="0" tint="-4.9989318521683403E-2"/>
                </patternFill>
              </fill>
            </x14:dxf>
          </x14:cfRule>
          <xm:sqref>M3</xm:sqref>
        </x14:conditionalFormatting>
        <x14:conditionalFormatting xmlns:xm="http://schemas.microsoft.com/office/excel/2006/main">
          <x14:cfRule type="expression" priority="13" id="{B42B6271-6AD6-4019-8FEE-BA4CAEBF36B3}">
            <xm:f>Instructions!B19=""</xm:f>
            <x14:dxf>
              <font>
                <color theme="0" tint="-4.9989318521683403E-2"/>
              </font>
              <fill>
                <patternFill>
                  <bgColor theme="0" tint="-4.9989318521683403E-2"/>
                </patternFill>
              </fill>
            </x14:dxf>
          </x14:cfRule>
          <xm:sqref>N3</xm:sqref>
        </x14:conditionalFormatting>
        <x14:conditionalFormatting xmlns:xm="http://schemas.microsoft.com/office/excel/2006/main">
          <x14:cfRule type="expression" priority="12" id="{8DD9E9BD-4854-4DE7-A880-FB868F7544D9}">
            <xm:f>Instructions!B20=""</xm:f>
            <x14:dxf>
              <font>
                <color theme="0" tint="-4.9989318521683403E-2"/>
              </font>
              <fill>
                <patternFill>
                  <bgColor theme="0" tint="-4.9989318521683403E-2"/>
                </patternFill>
              </fill>
            </x14:dxf>
          </x14:cfRule>
          <xm:sqref>O3</xm:sqref>
        </x14:conditionalFormatting>
        <x14:conditionalFormatting xmlns:xm="http://schemas.microsoft.com/office/excel/2006/main">
          <x14:cfRule type="expression" priority="11" id="{68D22A40-EB3E-4AF4-9748-52076BA962DB}">
            <xm:f>Instructions!B21=""</xm:f>
            <x14:dxf>
              <font>
                <color theme="0" tint="-4.9989318521683403E-2"/>
              </font>
              <fill>
                <patternFill>
                  <bgColor theme="0" tint="-4.9989318521683403E-2"/>
                </patternFill>
              </fill>
            </x14:dxf>
          </x14:cfRule>
          <xm:sqref>P3</xm:sqref>
        </x14:conditionalFormatting>
        <x14:conditionalFormatting xmlns:xm="http://schemas.microsoft.com/office/excel/2006/main">
          <x14:cfRule type="expression" priority="10" id="{B152A803-E6C1-43CC-A787-7533ED84C33D}">
            <xm:f>Instructions!B22=""</xm:f>
            <x14:dxf>
              <font>
                <color theme="0" tint="-4.9989318521683403E-2"/>
              </font>
              <fill>
                <patternFill>
                  <bgColor theme="0" tint="-4.9989318521683403E-2"/>
                </patternFill>
              </fill>
            </x14:dxf>
          </x14:cfRule>
          <xm:sqref>Q3</xm:sqref>
        </x14:conditionalFormatting>
        <x14:conditionalFormatting xmlns:xm="http://schemas.microsoft.com/office/excel/2006/main">
          <x14:cfRule type="expression" priority="9" id="{882FBC2E-862A-4590-8B2B-968055A4676E}">
            <xm:f>Instructions!B23=""</xm:f>
            <x14:dxf>
              <font>
                <color theme="0" tint="-4.9989318521683403E-2"/>
              </font>
              <fill>
                <patternFill>
                  <bgColor theme="0" tint="-4.9989318521683403E-2"/>
                </patternFill>
              </fill>
            </x14:dxf>
          </x14:cfRule>
          <xm:sqref>R3</xm:sqref>
        </x14:conditionalFormatting>
        <x14:conditionalFormatting xmlns:xm="http://schemas.microsoft.com/office/excel/2006/main">
          <x14:cfRule type="expression" priority="8" id="{30BFFFB7-E228-43AC-B02B-24B50A08EE4A}">
            <xm:f>Instructions!B24=""</xm:f>
            <x14:dxf>
              <font>
                <color theme="0" tint="-4.9989318521683403E-2"/>
              </font>
              <fill>
                <patternFill>
                  <bgColor theme="0" tint="-4.9989318521683403E-2"/>
                </patternFill>
              </fill>
            </x14:dxf>
          </x14:cfRule>
          <xm:sqref>S3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116F3B5-0784-4044-AB34-67603F62CBFD}">
          <x14:formula1>
            <xm:f>Jobs!$A$2:$A$16</xm:f>
          </x14:formula1>
          <xm:sqref>A4:A54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731329B7D7A3458C7A432FDAD86A59" ma:contentTypeVersion="13" ma:contentTypeDescription="Create a new document." ma:contentTypeScope="" ma:versionID="f73838ace57e92ce31b3506875abca46">
  <xsd:schema xmlns:xsd="http://www.w3.org/2001/XMLSchema" xmlns:xs="http://www.w3.org/2001/XMLSchema" xmlns:p="http://schemas.microsoft.com/office/2006/metadata/properties" xmlns:ns2="db12b8b9-2344-4b39-99c2-0525e50075b8" xmlns:ns3="6daab2f0-397d-4ea2-8d4f-ab7bd17e40ee" xmlns:ns4="e4beccc8-b906-461d-84bc-7307f1b04b29" targetNamespace="http://schemas.microsoft.com/office/2006/metadata/properties" ma:root="true" ma:fieldsID="e4130be25a72ef3e15abaa4d60dc2f6c" ns2:_="" ns3:_="" ns4:_="">
    <xsd:import namespace="db12b8b9-2344-4b39-99c2-0525e50075b8"/>
    <xsd:import namespace="6daab2f0-397d-4ea2-8d4f-ab7bd17e40ee"/>
    <xsd:import namespace="e4beccc8-b906-461d-84bc-7307f1b04b2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2b8b9-2344-4b39-99c2-0525e50075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1c8d884-b9d6-4270-bb74-2ecbd22f126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aab2f0-397d-4ea2-8d4f-ab7bd17e40e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f4f3ed8-c630-4be6-8593-6d85a94c126e}" ma:internalName="TaxCatchAll" ma:showField="CatchAllData" ma:web="6daab2f0-397d-4ea2-8d4f-ab7bd17e40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beccc8-b906-461d-84bc-7307f1b04b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47AF6-31EC-4962-A9DC-E60BB44A40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2b8b9-2344-4b39-99c2-0525e50075b8"/>
    <ds:schemaRef ds:uri="6daab2f0-397d-4ea2-8d4f-ab7bd17e40ee"/>
    <ds:schemaRef ds:uri="e4beccc8-b906-461d-84bc-7307f1b04b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222C3-489C-4C9E-8B3D-27648FB8F296}">
  <ds:schemaRefs>
    <ds:schemaRef ds:uri="http://schemas.microsoft.com/DataMashup"/>
  </ds:schemaRefs>
</ds:datastoreItem>
</file>

<file path=customXml/itemProps3.xml><?xml version="1.0" encoding="utf-8"?>
<ds:datastoreItem xmlns:ds="http://schemas.openxmlformats.org/officeDocument/2006/customXml" ds:itemID="{DC67727B-5065-4C6D-AF84-E4C8F03450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Introduction</vt:lpstr>
      <vt:lpstr>Instructions</vt:lpstr>
      <vt:lpstr>Definitions</vt:lpstr>
      <vt:lpstr>Jobs</vt:lpstr>
      <vt:lpstr>Template Audit Score</vt:lpstr>
      <vt:lpstr>Summary Data</vt:lpstr>
      <vt:lpstr>Action Plan</vt:lpstr>
      <vt:lpstr>Month_1</vt:lpstr>
      <vt:lpstr>Month_2</vt:lpstr>
      <vt:lpstr>Month_3</vt:lpstr>
      <vt:lpstr>Month_4</vt:lpstr>
      <vt:lpstr>Month_5</vt:lpstr>
      <vt:lpstr>Month_6</vt:lpstr>
      <vt:lpstr>Month_7</vt:lpstr>
      <vt:lpstr>Month_8</vt:lpstr>
      <vt:lpstr>Month_9</vt:lpstr>
      <vt:lpstr>Month_10</vt:lpstr>
      <vt:lpstr>Month_11</vt:lpstr>
      <vt:lpstr>Month_12</vt:lpstr>
      <vt:lpstr>Months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 Hygiene Audit Tracking Tool Workbook</dc:title>
  <dc:subject>MDH ICAR Infection Prevention Audit Tools</dc:subject>
  <dc:creator>Minnesota Department of Health</dc:creator>
  <cp:keywords>Hand Hygiene, Audit Tracking, MDH, Minnesota Department of Health, ICAR, Infection Prevention, Tool</cp:keywords>
  <cp:lastModifiedBy>Lisa Lihs</cp:lastModifiedBy>
  <cp:lastPrinted>2022-05-12T16:35:55Z</cp:lastPrinted>
  <dcterms:created xsi:type="dcterms:W3CDTF">2022-04-27T19:14:27Z</dcterms:created>
  <dcterms:modified xsi:type="dcterms:W3CDTF">2023-10-17T15:48:01Z</dcterms:modified>
</cp:coreProperties>
</file>